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0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257" i="1" l="1"/>
  <c r="B256" i="1"/>
  <c r="B255" i="1"/>
  <c r="B254" i="1"/>
  <c r="B253" i="1"/>
  <c r="B252" i="1"/>
  <c r="B251" i="1"/>
  <c r="B250" i="1"/>
  <c r="B249" i="1"/>
  <c r="B248" i="1"/>
  <c r="B247" i="1"/>
  <c r="B246" i="1"/>
  <c r="H219" i="1"/>
  <c r="H221" i="1" s="1"/>
  <c r="E239" i="1" s="1"/>
  <c r="G219" i="1"/>
  <c r="G221" i="1" s="1"/>
  <c r="D239" i="1" s="1"/>
  <c r="F219" i="1"/>
  <c r="F221" i="1" s="1"/>
  <c r="C239" i="1" s="1"/>
  <c r="E219" i="1"/>
  <c r="E221" i="1" s="1"/>
  <c r="B239" i="1" s="1"/>
  <c r="H200" i="1"/>
  <c r="H202" i="1" s="1"/>
  <c r="E238" i="1" s="1"/>
  <c r="G200" i="1"/>
  <c r="G202" i="1" s="1"/>
  <c r="D238" i="1" s="1"/>
  <c r="F200" i="1"/>
  <c r="F202" i="1" s="1"/>
  <c r="C238" i="1" s="1"/>
  <c r="E200" i="1"/>
  <c r="E202" i="1" s="1"/>
  <c r="B238" i="1" s="1"/>
  <c r="H182" i="1"/>
  <c r="H183" i="1" s="1"/>
  <c r="E237" i="1" s="1"/>
  <c r="G182" i="1"/>
  <c r="G183" i="1" s="1"/>
  <c r="D237" i="1" s="1"/>
  <c r="F182" i="1"/>
  <c r="F183" i="1" s="1"/>
  <c r="E182" i="1"/>
  <c r="E183" i="1" s="1"/>
  <c r="B237" i="1" s="1"/>
  <c r="H165" i="1"/>
  <c r="H166" i="1" s="1"/>
  <c r="E236" i="1" s="1"/>
  <c r="G165" i="1"/>
  <c r="G166" i="1" s="1"/>
  <c r="D236" i="1" s="1"/>
  <c r="F165" i="1"/>
  <c r="F166" i="1" s="1"/>
  <c r="E165" i="1"/>
  <c r="E166" i="1" s="1"/>
  <c r="B236" i="1" s="1"/>
  <c r="H148" i="1"/>
  <c r="H149" i="1" s="1"/>
  <c r="E235" i="1" s="1"/>
  <c r="G148" i="1"/>
  <c r="G149" i="1" s="1"/>
  <c r="D235" i="1" s="1"/>
  <c r="F148" i="1"/>
  <c r="F149" i="1" s="1"/>
  <c r="C235" i="1" s="1"/>
  <c r="E148" i="1"/>
  <c r="E149" i="1" s="1"/>
  <c r="B235" i="1" s="1"/>
  <c r="H129" i="1"/>
  <c r="H131" i="1" s="1"/>
  <c r="E234" i="1" s="1"/>
  <c r="G129" i="1"/>
  <c r="G131" i="1" s="1"/>
  <c r="D234" i="1" s="1"/>
  <c r="F129" i="1"/>
  <c r="F131" i="1" s="1"/>
  <c r="E129" i="1"/>
  <c r="E131" i="1" s="1"/>
  <c r="B234" i="1" s="1"/>
  <c r="H113" i="1"/>
  <c r="H114" i="1" s="1"/>
  <c r="E231" i="1" s="1"/>
  <c r="G113" i="1"/>
  <c r="G114" i="1" s="1"/>
  <c r="D231" i="1" s="1"/>
  <c r="F113" i="1"/>
  <c r="F114" i="1" s="1"/>
  <c r="C231" i="1" s="1"/>
  <c r="C232" i="1" s="1"/>
  <c r="C233" i="1" s="1"/>
  <c r="E113" i="1"/>
  <c r="E114" i="1" s="1"/>
  <c r="B231" i="1" s="1"/>
  <c r="H95" i="1"/>
  <c r="H96" i="1" s="1"/>
  <c r="E230" i="1" s="1"/>
  <c r="G95" i="1"/>
  <c r="G96" i="1" s="1"/>
  <c r="D230" i="1" s="1"/>
  <c r="F95" i="1"/>
  <c r="F96" i="1" s="1"/>
  <c r="E95" i="1"/>
  <c r="E96" i="1" s="1"/>
  <c r="B230" i="1" s="1"/>
  <c r="H78" i="1"/>
  <c r="H79" i="1" s="1"/>
  <c r="E229" i="1" s="1"/>
  <c r="G78" i="1"/>
  <c r="G79" i="1" s="1"/>
  <c r="D229" i="1" s="1"/>
  <c r="F78" i="1"/>
  <c r="F79" i="1" s="1"/>
  <c r="E78" i="1"/>
  <c r="E79" i="1" s="1"/>
  <c r="B229" i="1" s="1"/>
  <c r="H60" i="1"/>
  <c r="H61" i="1" s="1"/>
  <c r="E228" i="1" s="1"/>
  <c r="G60" i="1"/>
  <c r="G61" i="1" s="1"/>
  <c r="F60" i="1"/>
  <c r="F61" i="1" s="1"/>
  <c r="E60" i="1"/>
  <c r="E61" i="1" s="1"/>
  <c r="H40" i="1"/>
  <c r="H41" i="1" s="1"/>
  <c r="G40" i="1"/>
  <c r="G41" i="1" s="1"/>
  <c r="F40" i="1"/>
  <c r="F41" i="1" s="1"/>
  <c r="E40" i="1"/>
  <c r="E41" i="1" s="1"/>
  <c r="H22" i="1"/>
  <c r="H23" i="1" s="1"/>
  <c r="E226" i="1" s="1"/>
  <c r="G22" i="1"/>
  <c r="G23" i="1" s="1"/>
  <c r="D226" i="1" s="1"/>
  <c r="F22" i="1"/>
  <c r="F23" i="1" s="1"/>
  <c r="E22" i="1"/>
  <c r="E23" i="1" s="1"/>
  <c r="B226" i="1" s="1"/>
  <c r="E240" i="1" l="1"/>
  <c r="B240" i="1"/>
  <c r="B228" i="1"/>
  <c r="E62" i="1"/>
  <c r="B241" i="1"/>
  <c r="F42" i="1"/>
  <c r="F62" i="1"/>
  <c r="G220" i="1"/>
  <c r="F201" i="1"/>
  <c r="E130" i="1"/>
  <c r="G201" i="1"/>
  <c r="F220" i="1"/>
  <c r="E201" i="1"/>
  <c r="F130" i="1"/>
  <c r="E227" i="1"/>
  <c r="E232" i="1" s="1"/>
  <c r="E220" i="1"/>
  <c r="G130" i="1"/>
  <c r="E241" i="1"/>
  <c r="B227" i="1"/>
  <c r="B232" i="1" s="1"/>
  <c r="E42" i="1"/>
  <c r="D240" i="1"/>
  <c r="G42" i="1"/>
  <c r="D227" i="1"/>
  <c r="D232" i="1" s="1"/>
  <c r="D233" i="1" s="1"/>
  <c r="D228" i="1"/>
  <c r="G62" i="1"/>
  <c r="C240" i="1"/>
  <c r="B233" i="1" l="1"/>
  <c r="B242" i="1"/>
  <c r="E233" i="1"/>
  <c r="E242" i="1"/>
  <c r="D242" i="1"/>
  <c r="D241" i="1"/>
  <c r="C242" i="1"/>
  <c r="C241" i="1"/>
</calcChain>
</file>

<file path=xl/sharedStrings.xml><?xml version="1.0" encoding="utf-8"?>
<sst xmlns="http://schemas.openxmlformats.org/spreadsheetml/2006/main" count="455" uniqueCount="144">
  <si>
    <t>Утверждаю</t>
  </si>
  <si>
    <t>Согласовано</t>
  </si>
  <si>
    <t>__________________________________________</t>
  </si>
  <si>
    <t xml:space="preserve">Цикличное двухнедельное сбалансированное меню рационов горячего питания (обед) для предоставления питания учащимся образовательных учреждений начального и среднего профессионального образования г. Санкт-Петербурга с компенсацией его стоимости                                                                                      (части стоимости) за счёт средств бюджета г.Санкт-Петербурга. </t>
  </si>
  <si>
    <t>Наименование</t>
  </si>
  <si>
    <t>Выход,</t>
  </si>
  <si>
    <t>Технологи-ческая  и  нормативная  документа-ция /сборник рецептур/</t>
  </si>
  <si>
    <t>№ рецептуры либо технологи-ческой карты</t>
  </si>
  <si>
    <t>Белки</t>
  </si>
  <si>
    <t>Жиры</t>
  </si>
  <si>
    <t>Угле-воды,</t>
  </si>
  <si>
    <t>Энергети-ческая цен-ность, ккал.</t>
  </si>
  <si>
    <t>г</t>
  </si>
  <si>
    <t>Всего</t>
  </si>
  <si>
    <t>1 день</t>
  </si>
  <si>
    <t>Обед</t>
  </si>
  <si>
    <t>Овощи натуральные соленые (огурцы)</t>
  </si>
  <si>
    <t>70/2</t>
  </si>
  <si>
    <t>Борщ из свежей капусты с картофелем, птицей и  сметаной</t>
  </si>
  <si>
    <t>250/10/5</t>
  </si>
  <si>
    <t>75/307</t>
  </si>
  <si>
    <t>Рыба, тушенная в томате с овощами</t>
  </si>
  <si>
    <t>Рис отварной</t>
  </si>
  <si>
    <t>Соки овощные, плодовые и ягодные, вырабатываемые промышленностью, натуральные</t>
  </si>
  <si>
    <t>Хлеб ржано-пшеничный обогащенный микронутриентами</t>
  </si>
  <si>
    <t>ТТК</t>
  </si>
  <si>
    <t>Батон обогащенный микронутриентами</t>
  </si>
  <si>
    <t>Йогурт питьевой, массовая доля жира 2,5 %</t>
  </si>
  <si>
    <t>Итого за прием пищи:</t>
  </si>
  <si>
    <t>Всего за  день:</t>
  </si>
  <si>
    <t xml:space="preserve">2 день      </t>
  </si>
  <si>
    <t>Овощи натуральные свежие (помидоры)</t>
  </si>
  <si>
    <t>71/1</t>
  </si>
  <si>
    <t xml:space="preserve">Суп из овощей с птицей и сметаной </t>
  </si>
  <si>
    <t>95/307</t>
  </si>
  <si>
    <t>Шницель натуральный  рубленный (свиной)</t>
  </si>
  <si>
    <t>Макаронные изделия отварные</t>
  </si>
  <si>
    <t>2008</t>
  </si>
  <si>
    <t>Кисель из яблок</t>
  </si>
  <si>
    <t>Плоды или ягоды свежие (мандарины)</t>
  </si>
  <si>
    <t>3 день</t>
  </si>
  <si>
    <t>Салат из свеклы отварной</t>
  </si>
  <si>
    <t>100</t>
  </si>
  <si>
    <t>Суп картофельный с рыбой</t>
  </si>
  <si>
    <t>250/20</t>
  </si>
  <si>
    <t>73/156</t>
  </si>
  <si>
    <t>Суфле из курицы</t>
  </si>
  <si>
    <t>Рагу овощное ( 3-й вариант)</t>
  </si>
  <si>
    <t xml:space="preserve">Напиток из плодов шиповника </t>
  </si>
  <si>
    <t>Плоды или ягоды свежие (яблоки)</t>
  </si>
  <si>
    <t>Печенье сдобное</t>
  </si>
  <si>
    <t>4 день</t>
  </si>
  <si>
    <t>Овощи натуральные свежие (огурцы)</t>
  </si>
  <si>
    <t>71/2</t>
  </si>
  <si>
    <t xml:space="preserve">Рассольник ленинградский с птицей и сметаной </t>
  </si>
  <si>
    <t>250/10/10</t>
  </si>
  <si>
    <t>91/307</t>
  </si>
  <si>
    <t>Котлета рыбная рубленная запеченая</t>
  </si>
  <si>
    <t>Пюре картофельное</t>
  </si>
  <si>
    <t xml:space="preserve"> </t>
  </si>
  <si>
    <t>5 день</t>
  </si>
  <si>
    <t>Щи из квашеной капусты с картофелем со свининой и сметаной</t>
  </si>
  <si>
    <t>85/252</t>
  </si>
  <si>
    <t xml:space="preserve">Плов </t>
  </si>
  <si>
    <t>Компот из смеси сухофруктов</t>
  </si>
  <si>
    <t>Плоды или ягоды свежие (апельсины)</t>
  </si>
  <si>
    <t>Вафли с начинкой</t>
  </si>
  <si>
    <t>6 день</t>
  </si>
  <si>
    <t>Салат "Степной" из разных овощей</t>
  </si>
  <si>
    <t xml:space="preserve">Суп картофельный с бобовыми и птицей </t>
  </si>
  <si>
    <t>250/10</t>
  </si>
  <si>
    <t>99/307</t>
  </si>
  <si>
    <t xml:space="preserve">Печень, тушенная в соусе </t>
  </si>
  <si>
    <t>100/20</t>
  </si>
  <si>
    <t>261/333</t>
  </si>
  <si>
    <t>Каша гречневая рассыпчатая</t>
  </si>
  <si>
    <t>Булочка домашняя</t>
  </si>
  <si>
    <t>7 день</t>
  </si>
  <si>
    <t>Салат из квашеной капусты</t>
  </si>
  <si>
    <t>40</t>
  </si>
  <si>
    <t>Суп-лапша домашняя с птицей</t>
  </si>
  <si>
    <t>106/307/72</t>
  </si>
  <si>
    <t xml:space="preserve">Жаркое по-домашнему </t>
  </si>
  <si>
    <t>Компот из изюма</t>
  </si>
  <si>
    <t>8 день</t>
  </si>
  <si>
    <t>Винегрет овощной</t>
  </si>
  <si>
    <t>Суп крестьянский с крупой,птицей и сметаной</t>
  </si>
  <si>
    <t>98/307</t>
  </si>
  <si>
    <t>Тефтели рыбные</t>
  </si>
  <si>
    <t>245/364</t>
  </si>
  <si>
    <t>Кисель из кураги</t>
  </si>
  <si>
    <t>9 день</t>
  </si>
  <si>
    <t xml:space="preserve">Суп картофельный с горохом и птицей </t>
  </si>
  <si>
    <t>Котлеты рубленые из птицы</t>
  </si>
  <si>
    <t>Йогурт питьевой, массовая доля жира 2,5%</t>
  </si>
  <si>
    <t xml:space="preserve">Всего за  день: </t>
  </si>
  <si>
    <t>10 день</t>
  </si>
  <si>
    <t xml:space="preserve">Борщ Сибирский со свининой и сметаной </t>
  </si>
  <si>
    <t>80/252</t>
  </si>
  <si>
    <t>Рыба запеченная с луком</t>
  </si>
  <si>
    <t>АКП*</t>
  </si>
  <si>
    <t>11 день</t>
  </si>
  <si>
    <t>Суп картофельный с макаронными изделиями и птицей</t>
  </si>
  <si>
    <t>100/307</t>
  </si>
  <si>
    <t>Свинина, тушеная в соусе</t>
  </si>
  <si>
    <t>АКП</t>
  </si>
  <si>
    <t xml:space="preserve">Напиток яблочный </t>
  </si>
  <si>
    <t>12 день</t>
  </si>
  <si>
    <t xml:space="preserve">Салат картофельный с солеными огурцами и зел. горошком </t>
  </si>
  <si>
    <t xml:space="preserve">Щи из свежей капусты с картофелем, птицей, сметаной </t>
  </si>
  <si>
    <t>84/307</t>
  </si>
  <si>
    <t>Печень по-строгановски</t>
  </si>
  <si>
    <t>256/371</t>
  </si>
  <si>
    <t>Сдоба обыкновенная</t>
  </si>
  <si>
    <r>
      <rPr>
        <b/>
        <sz val="12"/>
        <rFont val="Times New Roman"/>
        <family val="1"/>
        <charset val="204"/>
      </rPr>
      <t>Дни</t>
    </r>
  </si>
  <si>
    <r>
      <rPr>
        <b/>
        <sz val="12"/>
        <rFont val="Times New Roman"/>
        <family val="1"/>
        <charset val="204"/>
      </rPr>
      <t>Б, г</t>
    </r>
  </si>
  <si>
    <r>
      <rPr>
        <b/>
        <sz val="12"/>
        <rFont val="Times New Roman"/>
        <family val="1"/>
        <charset val="204"/>
      </rPr>
      <t>Ж,г</t>
    </r>
  </si>
  <si>
    <r>
      <rPr>
        <b/>
        <sz val="12"/>
        <rFont val="Times New Roman"/>
        <family val="1"/>
        <charset val="204"/>
      </rPr>
      <t>У, г</t>
    </r>
  </si>
  <si>
    <r>
      <rPr>
        <b/>
        <sz val="12"/>
        <rFont val="Times New Roman"/>
        <family val="1"/>
        <charset val="204"/>
      </rPr>
      <t>Э.Ц., ккал</t>
    </r>
  </si>
  <si>
    <t>Всего за 1 день:</t>
  </si>
  <si>
    <t>Всего за 2 день:</t>
  </si>
  <si>
    <t>Всего за 3 день:</t>
  </si>
  <si>
    <t>Всего за 4 день:</t>
  </si>
  <si>
    <t>Всего за 5 день:</t>
  </si>
  <si>
    <t>Всего за 6 день:</t>
  </si>
  <si>
    <t>ИТОГО:</t>
  </si>
  <si>
    <t>В среднем за 1 неделю:</t>
  </si>
  <si>
    <t>Всего за 7 день:</t>
  </si>
  <si>
    <t>Всего за 8 день:</t>
  </si>
  <si>
    <t>Всего за 9 день:</t>
  </si>
  <si>
    <t>Всего за 10 день:</t>
  </si>
  <si>
    <t>Всего за 11 день:</t>
  </si>
  <si>
    <t>Всего за 12 день:</t>
  </si>
  <si>
    <t>В среднем за 2 неделю:</t>
  </si>
  <si>
    <t>В среднем за 12 дней:</t>
  </si>
  <si>
    <t>Содержание БЖУ в меню за период в % к калорийности</t>
  </si>
  <si>
    <t>Суммарные объемы блюд по приемам пищи (в граммах):</t>
  </si>
  <si>
    <t>*АКП - акт контрольной проработки</t>
  </si>
  <si>
    <t>*ТТК- технико-технологические карты, составленные по акту проработки</t>
  </si>
  <si>
    <t>*Сборник методических рекомендаций по организации питания детей и подростков в учреждениях образования Санкт-Петербурга, - СПб.: Речь, 2008. - 800 с., под редакцией Куткиной М.Н.</t>
  </si>
  <si>
    <t xml:space="preserve">* Сборник рецептур на продукцию для обучающихся во всех образовательных учреждениях/ Под ред. М.П. Могильного и В.А. Тутельяна. - М.:ДеЛи плюс, 2011. - 544 с.       
</t>
  </si>
  <si>
    <t>*Сборник рецептур на продукцию для обучающихся во всех образовательных учреждениях / Под ред. В.А. Тутельяна. и Д.Б. Никитюка. - М.: ДеЛи, 2022.-245 с.</t>
  </si>
  <si>
    <t>* Выход порций готовых блюд соответствует СанПиН 2.3-2.4.3590-20</t>
  </si>
  <si>
    <t>Допускаются отклонения в случае сбоев поставки в наименованиях по фруктам,джемам,напиткам,сезонные замены овощей и фруктов.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</si>
</sst>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4" x14ac:knownFonts="1">
    <font>
      <sz val="11"/>
      <color theme="1"/>
      <name val="Calibri"/>
      <family val="2"/>
      <scheme val="minor"/>
    </font>
    <font>
      <sz val="14"/>
      <color rgb="FF006100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0"/>
      <name val="Arial"/>
      <family val="2"/>
      <charset val="204"/>
    </font>
    <font>
      <b/>
      <sz val="16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2"/>
      <name val="Arial"/>
      <family val="2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13" fillId="0" borderId="0"/>
  </cellStyleXfs>
  <cellXfs count="122">
    <xf numFmtId="0" fontId="0" fillId="0" borderId="0" xfId="0"/>
    <xf numFmtId="0" fontId="2" fillId="3" borderId="0" xfId="0" applyFont="1" applyFill="1" applyBorder="1" applyAlignment="1">
      <alignment vertical="center"/>
    </xf>
    <xf numFmtId="0" fontId="2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vertical="center"/>
    </xf>
    <xf numFmtId="0" fontId="4" fillId="3" borderId="0" xfId="0" applyFont="1" applyFill="1" applyAlignment="1">
      <alignment horizontal="left" vertical="center"/>
    </xf>
    <xf numFmtId="0" fontId="4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left" vertical="center"/>
    </xf>
    <xf numFmtId="0" fontId="6" fillId="3" borderId="0" xfId="0" applyFont="1" applyFill="1" applyAlignment="1">
      <alignment horizontal="center" vertical="center"/>
    </xf>
    <xf numFmtId="1" fontId="2" fillId="3" borderId="0" xfId="0" applyNumberFormat="1" applyFont="1" applyFill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9" fillId="0" borderId="0" xfId="0" applyFont="1"/>
    <xf numFmtId="0" fontId="8" fillId="3" borderId="1" xfId="0" applyFont="1" applyFill="1" applyBorder="1" applyAlignment="1">
      <alignment horizontal="left" vertical="center" wrapText="1"/>
    </xf>
    <xf numFmtId="0" fontId="8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164" fontId="8" fillId="3" borderId="1" xfId="0" applyNumberFormat="1" applyFont="1" applyFill="1" applyBorder="1" applyAlignment="1">
      <alignment horizontal="center" vertical="center"/>
    </xf>
    <xf numFmtId="0" fontId="10" fillId="0" borderId="0" xfId="0" applyFont="1"/>
    <xf numFmtId="0" fontId="8" fillId="0" borderId="1" xfId="0" applyFont="1" applyFill="1" applyBorder="1" applyAlignment="1">
      <alignment horizontal="left"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164" fontId="8" fillId="0" borderId="1" xfId="0" applyNumberFormat="1" applyFont="1" applyFill="1" applyBorder="1" applyAlignment="1">
      <alignment horizontal="center" vertical="center"/>
    </xf>
    <xf numFmtId="0" fontId="10" fillId="0" borderId="0" xfId="0" applyFont="1" applyFill="1"/>
    <xf numFmtId="0" fontId="8" fillId="3" borderId="1" xfId="0" applyFont="1" applyFill="1" applyBorder="1" applyAlignment="1">
      <alignment horizontal="left" vertical="center"/>
    </xf>
    <xf numFmtId="0" fontId="8" fillId="3" borderId="1" xfId="1" applyFont="1" applyFill="1" applyBorder="1" applyAlignment="1">
      <alignment horizontal="center" vertical="center" wrapText="1"/>
    </xf>
    <xf numFmtId="0" fontId="9" fillId="0" borderId="0" xfId="0" applyFont="1" applyFill="1"/>
    <xf numFmtId="2" fontId="2" fillId="3" borderId="1" xfId="0" applyNumberFormat="1" applyFont="1" applyFill="1" applyBorder="1" applyAlignment="1">
      <alignment horizontal="left" vertical="center"/>
    </xf>
    <xf numFmtId="1" fontId="2" fillId="3" borderId="1" xfId="0" applyNumberFormat="1" applyFont="1" applyFill="1" applyBorder="1" applyAlignment="1">
      <alignment horizontal="center" vertical="center"/>
    </xf>
    <xf numFmtId="164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center" vertical="center"/>
    </xf>
    <xf numFmtId="164" fontId="2" fillId="3" borderId="2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vertical="center" wrapText="1"/>
    </xf>
    <xf numFmtId="1" fontId="8" fillId="3" borderId="1" xfId="0" applyNumberFormat="1" applyFont="1" applyFill="1" applyBorder="1" applyAlignment="1">
      <alignment horizontal="center" vertical="center" wrapText="1"/>
    </xf>
    <xf numFmtId="0" fontId="8" fillId="3" borderId="1" xfId="0" applyNumberFormat="1" applyFont="1" applyFill="1" applyBorder="1" applyAlignment="1">
      <alignment horizontal="center" vertical="center" wrapText="1"/>
    </xf>
    <xf numFmtId="0" fontId="8" fillId="3" borderId="1" xfId="0" applyNumberFormat="1" applyFont="1" applyFill="1" applyBorder="1" applyAlignment="1">
      <alignment vertical="center" wrapText="1"/>
    </xf>
    <xf numFmtId="0" fontId="8" fillId="3" borderId="2" xfId="0" applyFont="1" applyFill="1" applyBorder="1" applyAlignment="1">
      <alignment horizontal="center" vertical="center"/>
    </xf>
    <xf numFmtId="0" fontId="8" fillId="3" borderId="2" xfId="1" applyFont="1" applyFill="1" applyBorder="1" applyAlignment="1">
      <alignment horizontal="center" vertical="center" wrapText="1"/>
    </xf>
    <xf numFmtId="164" fontId="8" fillId="3" borderId="2" xfId="0" applyNumberFormat="1" applyFont="1" applyFill="1" applyBorder="1" applyAlignment="1">
      <alignment horizontal="center" vertical="center"/>
    </xf>
    <xf numFmtId="0" fontId="8" fillId="3" borderId="1" xfId="0" applyFont="1" applyFill="1" applyBorder="1"/>
    <xf numFmtId="10" fontId="2" fillId="3" borderId="1" xfId="0" applyNumberFormat="1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8" fillId="3" borderId="3" xfId="0" applyFont="1" applyFill="1" applyBorder="1"/>
    <xf numFmtId="10" fontId="2" fillId="3" borderId="2" xfId="0" applyNumberFormat="1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/>
    </xf>
    <xf numFmtId="0" fontId="12" fillId="3" borderId="5" xfId="1" applyFont="1" applyFill="1" applyBorder="1" applyAlignment="1">
      <alignment horizontal="center" vertical="center" wrapText="1"/>
    </xf>
    <xf numFmtId="164" fontId="12" fillId="3" borderId="5" xfId="1" applyNumberFormat="1" applyFont="1" applyFill="1" applyBorder="1" applyAlignment="1">
      <alignment horizontal="center" vertical="center" wrapText="1"/>
    </xf>
    <xf numFmtId="164" fontId="12" fillId="3" borderId="6" xfId="1" applyNumberFormat="1" applyFont="1" applyFill="1" applyBorder="1" applyAlignment="1">
      <alignment horizontal="center" vertical="center" wrapText="1"/>
    </xf>
    <xf numFmtId="164" fontId="12" fillId="3" borderId="1" xfId="1" applyNumberFormat="1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left" vertical="center"/>
    </xf>
    <xf numFmtId="1" fontId="11" fillId="3" borderId="1" xfId="0" applyNumberFormat="1" applyFont="1" applyFill="1" applyBorder="1" applyAlignment="1">
      <alignment horizontal="center" vertical="center"/>
    </xf>
    <xf numFmtId="1" fontId="8" fillId="0" borderId="1" xfId="0" applyNumberFormat="1" applyFont="1" applyFill="1" applyBorder="1" applyAlignment="1">
      <alignment horizontal="center" vertical="center" wrapText="1"/>
    </xf>
    <xf numFmtId="2" fontId="8" fillId="3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164" fontId="8" fillId="3" borderId="1" xfId="0" applyNumberFormat="1" applyFont="1" applyFill="1" applyBorder="1" applyAlignment="1">
      <alignment horizontal="center" vertical="center" wrapText="1"/>
    </xf>
    <xf numFmtId="164" fontId="8" fillId="3" borderId="2" xfId="0" applyNumberFormat="1" applyFont="1" applyFill="1" applyBorder="1" applyAlignment="1">
      <alignment horizontal="center" vertical="center" wrapText="1"/>
    </xf>
    <xf numFmtId="0" fontId="10" fillId="3" borderId="0" xfId="0" applyFont="1" applyFill="1"/>
    <xf numFmtId="1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0" fontId="0" fillId="3" borderId="0" xfId="0" applyFill="1"/>
    <xf numFmtId="0" fontId="9" fillId="3" borderId="0" xfId="0" applyFont="1" applyFill="1"/>
    <xf numFmtId="0" fontId="8" fillId="0" borderId="1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164" fontId="8" fillId="0" borderId="7" xfId="0" applyNumberFormat="1" applyFont="1" applyFill="1" applyBorder="1" applyAlignment="1">
      <alignment horizontal="center" vertical="center" wrapText="1"/>
    </xf>
    <xf numFmtId="164" fontId="8" fillId="0" borderId="8" xfId="0" applyNumberFormat="1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/>
    </xf>
    <xf numFmtId="164" fontId="2" fillId="3" borderId="5" xfId="0" applyNumberFormat="1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left" vertical="center"/>
    </xf>
    <xf numFmtId="0" fontId="8" fillId="3" borderId="1" xfId="0" applyNumberFormat="1" applyFont="1" applyFill="1" applyBorder="1" applyAlignment="1">
      <alignment horizontal="center" vertical="center"/>
    </xf>
    <xf numFmtId="0" fontId="8" fillId="3" borderId="0" xfId="0" applyFont="1" applyFill="1" applyAlignment="1">
      <alignment horizontal="left" vertical="center"/>
    </xf>
    <xf numFmtId="0" fontId="8" fillId="3" borderId="0" xfId="0" applyFont="1" applyFill="1" applyAlignment="1">
      <alignment horizontal="center" vertical="center"/>
    </xf>
    <xf numFmtId="0" fontId="2" fillId="3" borderId="0" xfId="0" applyFont="1" applyFill="1" applyBorder="1" applyAlignment="1">
      <alignment horizontal="left" vertical="center"/>
    </xf>
    <xf numFmtId="0" fontId="8" fillId="3" borderId="0" xfId="0" applyFont="1" applyFill="1" applyBorder="1" applyAlignment="1">
      <alignment horizontal="center" vertical="center"/>
    </xf>
    <xf numFmtId="164" fontId="2" fillId="3" borderId="0" xfId="0" applyNumberFormat="1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left" vertical="center"/>
    </xf>
    <xf numFmtId="0" fontId="8" fillId="3" borderId="6" xfId="0" applyFont="1" applyFill="1" applyBorder="1" applyAlignment="1">
      <alignment horizontal="center" vertical="center"/>
    </xf>
    <xf numFmtId="164" fontId="2" fillId="3" borderId="6" xfId="0" applyNumberFormat="1" applyFont="1" applyFill="1" applyBorder="1" applyAlignment="1">
      <alignment horizontal="center" vertical="center"/>
    </xf>
    <xf numFmtId="49" fontId="8" fillId="3" borderId="1" xfId="0" applyNumberFormat="1" applyFont="1" applyFill="1" applyBorder="1" applyAlignment="1">
      <alignment horizontal="left" vertical="center"/>
    </xf>
    <xf numFmtId="49" fontId="8" fillId="3" borderId="1" xfId="0" applyNumberFormat="1" applyFont="1" applyFill="1" applyBorder="1" applyAlignment="1">
      <alignment horizontal="center" vertical="center"/>
    </xf>
    <xf numFmtId="49" fontId="8" fillId="3" borderId="1" xfId="0" applyNumberFormat="1" applyFont="1" applyFill="1" applyBorder="1" applyAlignment="1">
      <alignment horizontal="center" vertical="center" wrapText="1"/>
    </xf>
    <xf numFmtId="49" fontId="8" fillId="3" borderId="0" xfId="0" applyNumberFormat="1" applyFont="1" applyFill="1" applyAlignment="1">
      <alignment horizontal="center" vertical="center"/>
    </xf>
    <xf numFmtId="2" fontId="2" fillId="3" borderId="0" xfId="0" applyNumberFormat="1" applyFont="1" applyFill="1" applyAlignment="1">
      <alignment horizontal="center" vertical="center"/>
    </xf>
    <xf numFmtId="0" fontId="5" fillId="3" borderId="0" xfId="2" applyFont="1" applyFill="1" applyAlignment="1">
      <alignment horizontal="center" vertical="center" wrapText="1"/>
    </xf>
    <xf numFmtId="2" fontId="2" fillId="3" borderId="3" xfId="0" applyNumberFormat="1" applyFont="1" applyFill="1" applyBorder="1" applyAlignment="1">
      <alignment horizontal="left" vertical="center"/>
    </xf>
    <xf numFmtId="164" fontId="2" fillId="3" borderId="4" xfId="0" applyNumberFormat="1" applyFont="1" applyFill="1" applyBorder="1" applyAlignment="1">
      <alignment horizontal="center" vertical="center"/>
    </xf>
    <xf numFmtId="2" fontId="2" fillId="3" borderId="0" xfId="0" applyNumberFormat="1" applyFont="1" applyFill="1" applyAlignment="1">
      <alignment horizontal="left" vertical="center"/>
    </xf>
    <xf numFmtId="2" fontId="2" fillId="3" borderId="1" xfId="0" applyNumberFormat="1" applyFont="1" applyFill="1" applyBorder="1" applyAlignment="1">
      <alignment horizontal="left" vertical="center" wrapText="1"/>
    </xf>
    <xf numFmtId="2" fontId="2" fillId="3" borderId="9" xfId="0" applyNumberFormat="1" applyFont="1" applyFill="1" applyBorder="1" applyAlignment="1">
      <alignment horizontal="center" vertical="center"/>
    </xf>
    <xf numFmtId="1" fontId="8" fillId="3" borderId="9" xfId="0" applyNumberFormat="1" applyFont="1" applyFill="1" applyBorder="1" applyAlignment="1">
      <alignment horizontal="center" vertical="center"/>
    </xf>
    <xf numFmtId="49" fontId="8" fillId="3" borderId="0" xfId="0" applyNumberFormat="1" applyFont="1" applyFill="1" applyBorder="1" applyAlignment="1">
      <alignment horizontal="left" vertical="center"/>
    </xf>
    <xf numFmtId="1" fontId="8" fillId="3" borderId="0" xfId="0" applyNumberFormat="1" applyFont="1" applyFill="1" applyBorder="1" applyAlignment="1">
      <alignment horizontal="center" vertical="center"/>
    </xf>
    <xf numFmtId="0" fontId="12" fillId="3" borderId="0" xfId="2" applyFont="1" applyFill="1"/>
    <xf numFmtId="0" fontId="12" fillId="3" borderId="0" xfId="2" applyFont="1" applyFill="1" applyAlignment="1">
      <alignment horizontal="center" vertical="center"/>
    </xf>
    <xf numFmtId="1" fontId="12" fillId="3" borderId="0" xfId="2" applyNumberFormat="1" applyFont="1" applyFill="1" applyAlignment="1">
      <alignment horizontal="center" vertical="center"/>
    </xf>
    <xf numFmtId="0" fontId="5" fillId="3" borderId="0" xfId="2" applyFont="1" applyFill="1" applyAlignment="1">
      <alignment horizontal="left" vertical="top" wrapText="1"/>
    </xf>
    <xf numFmtId="0" fontId="5" fillId="3" borderId="0" xfId="2" applyFont="1" applyFill="1" applyAlignment="1">
      <alignment vertical="top" wrapText="1"/>
    </xf>
    <xf numFmtId="1" fontId="8" fillId="3" borderId="3" xfId="0" applyNumberFormat="1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0" fillId="3" borderId="0" xfId="0" applyFill="1" applyAlignment="1"/>
    <xf numFmtId="0" fontId="2" fillId="3" borderId="0" xfId="0" applyFont="1" applyFill="1" applyAlignment="1">
      <alignment wrapText="1"/>
    </xf>
    <xf numFmtId="0" fontId="8" fillId="3" borderId="0" xfId="0" applyFont="1" applyFill="1" applyAlignment="1">
      <alignment wrapText="1"/>
    </xf>
    <xf numFmtId="2" fontId="2" fillId="3" borderId="3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1" fontId="7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center" vertical="top" wrapText="1"/>
    </xf>
    <xf numFmtId="0" fontId="8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left" vertical="center"/>
    </xf>
    <xf numFmtId="0" fontId="0" fillId="3" borderId="2" xfId="0" applyFill="1" applyBorder="1" applyAlignment="1">
      <alignment vertical="center"/>
    </xf>
    <xf numFmtId="0" fontId="0" fillId="3" borderId="4" xfId="0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top" wrapText="1"/>
    </xf>
    <xf numFmtId="0" fontId="2" fillId="3" borderId="1" xfId="1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left" vertical="center"/>
    </xf>
    <xf numFmtId="0" fontId="2" fillId="3" borderId="0" xfId="0" applyFont="1" applyFill="1" applyAlignment="1">
      <alignment horizontal="justify" vertical="center"/>
    </xf>
    <xf numFmtId="0" fontId="3" fillId="3" borderId="0" xfId="0" applyFont="1" applyFill="1" applyAlignment="1">
      <alignment vertical="center"/>
    </xf>
    <xf numFmtId="0" fontId="5" fillId="3" borderId="0" xfId="0" applyFont="1" applyFill="1" applyAlignment="1">
      <alignment horizontal="center" vertical="center" wrapText="1"/>
    </xf>
  </cellXfs>
  <cellStyles count="3">
    <cellStyle name="Обычный" xfId="0" builtinId="0"/>
    <cellStyle name="Обычный 2" xfId="2"/>
    <cellStyle name="Хороший" xfId="1" builtinId="26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8"/>
  <sheetViews>
    <sheetView tabSelected="1" topLeftCell="A23" workbookViewId="0">
      <selection activeCell="H4" sqref="H4"/>
    </sheetView>
  </sheetViews>
  <sheetFormatPr defaultColWidth="9.140625" defaultRowHeight="15.75" x14ac:dyDescent="0.25"/>
  <cols>
    <col min="1" max="1" width="65.85546875" style="6" customWidth="1"/>
    <col min="2" max="2" width="13.140625" style="2" customWidth="1"/>
    <col min="3" max="3" width="15" style="2" customWidth="1"/>
    <col min="4" max="4" width="13.5703125" style="2" customWidth="1"/>
    <col min="5" max="5" width="12.28515625" style="2" customWidth="1"/>
    <col min="6" max="6" width="12.140625" style="2" customWidth="1"/>
    <col min="7" max="7" width="13.7109375" style="2" customWidth="1"/>
    <col min="8" max="8" width="15.140625" style="8" customWidth="1"/>
    <col min="9" max="880" width="8.7109375" customWidth="1"/>
  </cols>
  <sheetData>
    <row r="1" spans="1:8" ht="30" customHeight="1" x14ac:dyDescent="0.25">
      <c r="A1" s="1" t="s">
        <v>0</v>
      </c>
      <c r="D1" s="3" t="s">
        <v>1</v>
      </c>
      <c r="H1" s="2"/>
    </row>
    <row r="2" spans="1:8" ht="30" customHeight="1" x14ac:dyDescent="0.25">
      <c r="A2" s="1"/>
      <c r="D2" s="119"/>
      <c r="E2" s="120"/>
      <c r="F2" s="120"/>
      <c r="G2" s="120"/>
      <c r="H2" s="120"/>
    </row>
    <row r="3" spans="1:8" ht="30" customHeight="1" x14ac:dyDescent="0.25">
      <c r="A3" s="1"/>
      <c r="D3" s="3"/>
      <c r="H3" s="2"/>
    </row>
    <row r="4" spans="1:8" ht="30" customHeight="1" x14ac:dyDescent="0.25">
      <c r="A4" s="3" t="s">
        <v>2</v>
      </c>
      <c r="D4" s="3" t="s">
        <v>2</v>
      </c>
      <c r="H4" s="2"/>
    </row>
    <row r="5" spans="1:8" ht="30" customHeight="1" x14ac:dyDescent="0.25">
      <c r="A5" s="4"/>
      <c r="B5" s="5"/>
      <c r="C5" s="5"/>
      <c r="D5" s="5"/>
      <c r="E5" s="5"/>
      <c r="F5" s="5"/>
      <c r="G5" s="5"/>
      <c r="H5" s="5"/>
    </row>
    <row r="6" spans="1:8" ht="62.25" customHeight="1" x14ac:dyDescent="0.25">
      <c r="A6" s="121" t="s">
        <v>3</v>
      </c>
      <c r="B6" s="121"/>
      <c r="C6" s="121"/>
      <c r="D6" s="121"/>
      <c r="E6" s="121"/>
      <c r="F6" s="121"/>
      <c r="G6" s="121"/>
      <c r="H6" s="121"/>
    </row>
    <row r="7" spans="1:8" ht="16.5" customHeight="1" thickBot="1" x14ac:dyDescent="0.3">
      <c r="C7" s="7"/>
    </row>
    <row r="8" spans="1:8" s="10" customFormat="1" ht="37.5" customHeight="1" thickBot="1" x14ac:dyDescent="0.25">
      <c r="A8" s="108" t="s">
        <v>4</v>
      </c>
      <c r="B8" s="9" t="s">
        <v>5</v>
      </c>
      <c r="C8" s="109" t="s">
        <v>6</v>
      </c>
      <c r="D8" s="104" t="s">
        <v>7</v>
      </c>
      <c r="E8" s="104" t="s">
        <v>8</v>
      </c>
      <c r="F8" s="104" t="s">
        <v>9</v>
      </c>
      <c r="G8" s="104" t="s">
        <v>10</v>
      </c>
      <c r="H8" s="105" t="s">
        <v>11</v>
      </c>
    </row>
    <row r="9" spans="1:8" s="10" customFormat="1" ht="37.5" customHeight="1" thickBot="1" x14ac:dyDescent="0.25">
      <c r="A9" s="108"/>
      <c r="B9" s="104" t="s">
        <v>12</v>
      </c>
      <c r="C9" s="109"/>
      <c r="D9" s="104"/>
      <c r="E9" s="104"/>
      <c r="F9" s="104"/>
      <c r="G9" s="104"/>
      <c r="H9" s="105"/>
    </row>
    <row r="10" spans="1:8" s="10" customFormat="1" ht="37.5" customHeight="1" thickBot="1" x14ac:dyDescent="0.25">
      <c r="A10" s="108"/>
      <c r="B10" s="104"/>
      <c r="C10" s="109"/>
      <c r="D10" s="104"/>
      <c r="E10" s="9" t="s">
        <v>13</v>
      </c>
      <c r="F10" s="9" t="s">
        <v>13</v>
      </c>
      <c r="G10" s="9" t="s">
        <v>13</v>
      </c>
      <c r="H10" s="105"/>
    </row>
    <row r="11" spans="1:8" s="10" customFormat="1" ht="33" customHeight="1" thickBot="1" x14ac:dyDescent="0.25">
      <c r="A11" s="108"/>
      <c r="B11" s="104"/>
      <c r="C11" s="109"/>
      <c r="D11" s="104"/>
      <c r="E11" s="9" t="s">
        <v>12</v>
      </c>
      <c r="F11" s="9" t="s">
        <v>12</v>
      </c>
      <c r="G11" s="9" t="s">
        <v>12</v>
      </c>
      <c r="H11" s="105"/>
    </row>
    <row r="12" spans="1:8" s="10" customFormat="1" ht="18.75" customHeight="1" thickBot="1" x14ac:dyDescent="0.25">
      <c r="A12" s="117" t="s">
        <v>14</v>
      </c>
      <c r="B12" s="117"/>
      <c r="C12" s="117"/>
      <c r="D12" s="117"/>
      <c r="E12" s="117"/>
      <c r="F12" s="117"/>
      <c r="G12" s="117"/>
      <c r="H12" s="117"/>
    </row>
    <row r="13" spans="1:8" s="10" customFormat="1" ht="18.75" customHeight="1" thickBot="1" x14ac:dyDescent="0.25">
      <c r="A13" s="117" t="s">
        <v>15</v>
      </c>
      <c r="B13" s="117"/>
      <c r="C13" s="117"/>
      <c r="D13" s="117"/>
      <c r="E13" s="117"/>
      <c r="F13" s="117"/>
      <c r="G13" s="117"/>
      <c r="H13" s="117"/>
    </row>
    <row r="14" spans="1:8" s="15" customFormat="1" ht="39" customHeight="1" thickBot="1" x14ac:dyDescent="0.25">
      <c r="A14" s="11" t="s">
        <v>16</v>
      </c>
      <c r="B14" s="12">
        <v>100</v>
      </c>
      <c r="C14" s="13">
        <v>2011</v>
      </c>
      <c r="D14" s="12" t="s">
        <v>17</v>
      </c>
      <c r="E14" s="14">
        <v>0.8</v>
      </c>
      <c r="F14" s="14">
        <v>0.1</v>
      </c>
      <c r="G14" s="14">
        <v>3.1</v>
      </c>
      <c r="H14" s="14">
        <v>13</v>
      </c>
    </row>
    <row r="15" spans="1:8" s="20" customFormat="1" ht="39" customHeight="1" thickBot="1" x14ac:dyDescent="0.25">
      <c r="A15" s="16" t="s">
        <v>18</v>
      </c>
      <c r="B15" s="17" t="s">
        <v>19</v>
      </c>
      <c r="C15" s="18">
        <v>2011</v>
      </c>
      <c r="D15" s="18" t="s">
        <v>20</v>
      </c>
      <c r="E15" s="19">
        <v>3</v>
      </c>
      <c r="F15" s="19">
        <v>11.3</v>
      </c>
      <c r="G15" s="19">
        <v>13</v>
      </c>
      <c r="H15" s="19">
        <v>114.8</v>
      </c>
    </row>
    <row r="16" spans="1:8" s="15" customFormat="1" ht="39" customHeight="1" thickBot="1" x14ac:dyDescent="0.25">
      <c r="A16" s="11" t="s">
        <v>21</v>
      </c>
      <c r="B16" s="12">
        <v>100</v>
      </c>
      <c r="C16" s="12">
        <v>2011</v>
      </c>
      <c r="D16" s="12">
        <v>231</v>
      </c>
      <c r="E16" s="14">
        <v>9.8000000000000007</v>
      </c>
      <c r="F16" s="14">
        <v>7.5</v>
      </c>
      <c r="G16" s="14">
        <v>2.8</v>
      </c>
      <c r="H16" s="14">
        <v>116.3</v>
      </c>
    </row>
    <row r="17" spans="1:8" s="15" customFormat="1" ht="39" customHeight="1" thickBot="1" x14ac:dyDescent="0.25">
      <c r="A17" s="11" t="s">
        <v>22</v>
      </c>
      <c r="B17" s="12">
        <v>180</v>
      </c>
      <c r="C17" s="12">
        <v>2008</v>
      </c>
      <c r="D17" s="12">
        <v>325</v>
      </c>
      <c r="E17" s="14">
        <v>4.4000000000000004</v>
      </c>
      <c r="F17" s="14">
        <v>7.6</v>
      </c>
      <c r="G17" s="14">
        <v>29.4</v>
      </c>
      <c r="H17" s="14">
        <v>203.6</v>
      </c>
    </row>
    <row r="18" spans="1:8" s="15" customFormat="1" ht="39" customHeight="1" thickBot="1" x14ac:dyDescent="0.25">
      <c r="A18" s="11" t="s">
        <v>23</v>
      </c>
      <c r="B18" s="12">
        <v>200</v>
      </c>
      <c r="C18" s="12">
        <v>2008</v>
      </c>
      <c r="D18" s="12">
        <v>442</v>
      </c>
      <c r="E18" s="14">
        <v>1</v>
      </c>
      <c r="F18" s="14">
        <v>0.2</v>
      </c>
      <c r="G18" s="14">
        <v>19.8</v>
      </c>
      <c r="H18" s="14">
        <v>86</v>
      </c>
    </row>
    <row r="19" spans="1:8" s="15" customFormat="1" ht="39" customHeight="1" thickBot="1" x14ac:dyDescent="0.25">
      <c r="A19" s="11" t="s">
        <v>24</v>
      </c>
      <c r="B19" s="12">
        <v>60</v>
      </c>
      <c r="C19" s="12" t="s">
        <v>25</v>
      </c>
      <c r="D19" s="12">
        <v>1</v>
      </c>
      <c r="E19" s="14">
        <v>4.2</v>
      </c>
      <c r="F19" s="14">
        <v>0.6</v>
      </c>
      <c r="G19" s="14">
        <v>27.9</v>
      </c>
      <c r="H19" s="14">
        <v>135</v>
      </c>
    </row>
    <row r="20" spans="1:8" s="15" customFormat="1" ht="39" customHeight="1" thickBot="1" x14ac:dyDescent="0.25">
      <c r="A20" s="21" t="s">
        <v>26</v>
      </c>
      <c r="B20" s="12">
        <v>50</v>
      </c>
      <c r="C20" s="22" t="s">
        <v>25</v>
      </c>
      <c r="D20" s="22">
        <v>10</v>
      </c>
      <c r="E20" s="14">
        <v>4.3</v>
      </c>
      <c r="F20" s="14">
        <v>1.2</v>
      </c>
      <c r="G20" s="14">
        <v>26.8</v>
      </c>
      <c r="H20" s="14">
        <v>135</v>
      </c>
    </row>
    <row r="21" spans="1:8" s="23" customFormat="1" ht="36" customHeight="1" thickBot="1" x14ac:dyDescent="0.25">
      <c r="A21" s="16" t="s">
        <v>27</v>
      </c>
      <c r="B21" s="18">
        <v>125</v>
      </c>
      <c r="C21" s="18" t="s">
        <v>25</v>
      </c>
      <c r="D21" s="18">
        <v>6</v>
      </c>
      <c r="E21" s="19">
        <v>3.9</v>
      </c>
      <c r="F21" s="19">
        <v>3.1</v>
      </c>
      <c r="G21" s="19">
        <v>22.5</v>
      </c>
      <c r="H21" s="19">
        <v>133.80000000000001</v>
      </c>
    </row>
    <row r="22" spans="1:8" s="15" customFormat="1" ht="39" customHeight="1" thickBot="1" x14ac:dyDescent="0.25">
      <c r="A22" s="24" t="s">
        <v>28</v>
      </c>
      <c r="B22" s="25">
        <v>1080</v>
      </c>
      <c r="C22" s="12"/>
      <c r="D22" s="12"/>
      <c r="E22" s="26">
        <f>SUM(E14:E21)</f>
        <v>31.4</v>
      </c>
      <c r="F22" s="26">
        <f>SUM(F14:F21)</f>
        <v>31.6</v>
      </c>
      <c r="G22" s="26">
        <f>SUM(G14:G21)</f>
        <v>145.30000000000001</v>
      </c>
      <c r="H22" s="26">
        <f>SUM(H14:H21)</f>
        <v>937.5</v>
      </c>
    </row>
    <row r="23" spans="1:8" s="15" customFormat="1" ht="33" customHeight="1" thickBot="1" x14ac:dyDescent="0.25">
      <c r="A23" s="107" t="s">
        <v>29</v>
      </c>
      <c r="B23" s="107"/>
      <c r="C23" s="27"/>
      <c r="D23" s="27"/>
      <c r="E23" s="26">
        <f>E22</f>
        <v>31.4</v>
      </c>
      <c r="F23" s="26">
        <f t="shared" ref="F23:H23" si="0">F22</f>
        <v>31.6</v>
      </c>
      <c r="G23" s="26">
        <f t="shared" si="0"/>
        <v>145.30000000000001</v>
      </c>
      <c r="H23" s="26">
        <f t="shared" si="0"/>
        <v>937.5</v>
      </c>
    </row>
    <row r="24" spans="1:8" s="15" customFormat="1" ht="33" customHeight="1" thickBot="1" x14ac:dyDescent="0.25">
      <c r="A24" s="28"/>
      <c r="B24" s="28"/>
      <c r="C24" s="29"/>
      <c r="D24" s="29"/>
      <c r="E24" s="30"/>
      <c r="F24" s="30"/>
      <c r="G24" s="30"/>
      <c r="H24" s="30"/>
    </row>
    <row r="25" spans="1:8" ht="16.5" customHeight="1" thickBot="1" x14ac:dyDescent="0.3">
      <c r="A25" s="118"/>
      <c r="B25" s="112"/>
      <c r="C25" s="112"/>
      <c r="D25" s="112"/>
      <c r="E25" s="112"/>
      <c r="F25" s="112"/>
      <c r="G25" s="112"/>
      <c r="H25" s="112"/>
    </row>
    <row r="26" spans="1:8" s="15" customFormat="1" ht="37.5" customHeight="1" thickBot="1" x14ac:dyDescent="0.25">
      <c r="A26" s="108" t="s">
        <v>4</v>
      </c>
      <c r="B26" s="9" t="s">
        <v>5</v>
      </c>
      <c r="C26" s="109" t="s">
        <v>6</v>
      </c>
      <c r="D26" s="104" t="s">
        <v>7</v>
      </c>
      <c r="E26" s="104" t="s">
        <v>8</v>
      </c>
      <c r="F26" s="104" t="s">
        <v>9</v>
      </c>
      <c r="G26" s="104" t="s">
        <v>10</v>
      </c>
      <c r="H26" s="105" t="s">
        <v>11</v>
      </c>
    </row>
    <row r="27" spans="1:8" s="15" customFormat="1" ht="37.5" customHeight="1" thickBot="1" x14ac:dyDescent="0.25">
      <c r="A27" s="108"/>
      <c r="B27" s="104" t="s">
        <v>12</v>
      </c>
      <c r="C27" s="109"/>
      <c r="D27" s="104"/>
      <c r="E27" s="104"/>
      <c r="F27" s="104"/>
      <c r="G27" s="104"/>
      <c r="H27" s="105"/>
    </row>
    <row r="28" spans="1:8" s="15" customFormat="1" ht="37.5" customHeight="1" thickBot="1" x14ac:dyDescent="0.25">
      <c r="A28" s="108"/>
      <c r="B28" s="104"/>
      <c r="C28" s="109"/>
      <c r="D28" s="104"/>
      <c r="E28" s="9" t="s">
        <v>13</v>
      </c>
      <c r="F28" s="9" t="s">
        <v>13</v>
      </c>
      <c r="G28" s="9" t="s">
        <v>13</v>
      </c>
      <c r="H28" s="105"/>
    </row>
    <row r="29" spans="1:8" s="15" customFormat="1" ht="21" customHeight="1" thickBot="1" x14ac:dyDescent="0.25">
      <c r="A29" s="108"/>
      <c r="B29" s="104"/>
      <c r="C29" s="109"/>
      <c r="D29" s="104"/>
      <c r="E29" s="9" t="s">
        <v>12</v>
      </c>
      <c r="F29" s="9" t="s">
        <v>12</v>
      </c>
      <c r="G29" s="9" t="s">
        <v>12</v>
      </c>
      <c r="H29" s="105"/>
    </row>
    <row r="30" spans="1:8" s="15" customFormat="1" ht="19.5" customHeight="1" thickBot="1" x14ac:dyDescent="0.25">
      <c r="A30" s="106" t="s">
        <v>30</v>
      </c>
      <c r="B30" s="106"/>
      <c r="C30" s="106"/>
      <c r="D30" s="106"/>
      <c r="E30" s="106"/>
      <c r="F30" s="106"/>
      <c r="G30" s="106"/>
      <c r="H30" s="106"/>
    </row>
    <row r="31" spans="1:8" s="15" customFormat="1" ht="23.25" customHeight="1" thickBot="1" x14ac:dyDescent="0.25">
      <c r="A31" s="106" t="s">
        <v>15</v>
      </c>
      <c r="B31" s="106"/>
      <c r="C31" s="106"/>
      <c r="D31" s="106"/>
      <c r="E31" s="106"/>
      <c r="F31" s="106"/>
      <c r="G31" s="106"/>
      <c r="H31" s="106"/>
    </row>
    <row r="32" spans="1:8" s="15" customFormat="1" ht="40.5" customHeight="1" thickBot="1" x14ac:dyDescent="0.25">
      <c r="A32" s="31" t="s">
        <v>31</v>
      </c>
      <c r="B32" s="32">
        <v>100</v>
      </c>
      <c r="C32" s="12">
        <v>2011</v>
      </c>
      <c r="D32" s="12" t="s">
        <v>32</v>
      </c>
      <c r="E32" s="14">
        <v>1.6</v>
      </c>
      <c r="F32" s="14">
        <v>0.3</v>
      </c>
      <c r="G32" s="14">
        <v>2</v>
      </c>
      <c r="H32" s="14">
        <v>30.6</v>
      </c>
    </row>
    <row r="33" spans="1:8" s="15" customFormat="1" ht="40.5" customHeight="1" thickBot="1" x14ac:dyDescent="0.25">
      <c r="A33" s="31" t="s">
        <v>33</v>
      </c>
      <c r="B33" s="33" t="s">
        <v>19</v>
      </c>
      <c r="C33" s="12">
        <v>2008</v>
      </c>
      <c r="D33" s="12" t="s">
        <v>34</v>
      </c>
      <c r="E33" s="14">
        <v>4</v>
      </c>
      <c r="F33" s="14">
        <v>12.2</v>
      </c>
      <c r="G33" s="14">
        <v>8.3000000000000007</v>
      </c>
      <c r="H33" s="14">
        <v>115.4</v>
      </c>
    </row>
    <row r="34" spans="1:8" s="15" customFormat="1" ht="40.5" customHeight="1" thickBot="1" x14ac:dyDescent="0.25">
      <c r="A34" s="16" t="s">
        <v>35</v>
      </c>
      <c r="B34" s="12">
        <v>100</v>
      </c>
      <c r="C34" s="12">
        <v>2011</v>
      </c>
      <c r="D34" s="12">
        <v>267</v>
      </c>
      <c r="E34" s="14">
        <v>10.6</v>
      </c>
      <c r="F34" s="14">
        <v>9.4</v>
      </c>
      <c r="G34" s="14">
        <v>9.6999999999999993</v>
      </c>
      <c r="H34" s="14">
        <v>182.9</v>
      </c>
    </row>
    <row r="35" spans="1:8" s="15" customFormat="1" ht="40.5" customHeight="1" thickBot="1" x14ac:dyDescent="0.25">
      <c r="A35" s="21" t="s">
        <v>36</v>
      </c>
      <c r="B35" s="12">
        <v>180</v>
      </c>
      <c r="C35" s="12" t="s">
        <v>37</v>
      </c>
      <c r="D35" s="12">
        <v>331</v>
      </c>
      <c r="E35" s="14">
        <v>6.6</v>
      </c>
      <c r="F35" s="14">
        <v>5.76</v>
      </c>
      <c r="G35" s="14">
        <v>30.2</v>
      </c>
      <c r="H35" s="14">
        <v>229.2</v>
      </c>
    </row>
    <row r="36" spans="1:8" s="15" customFormat="1" ht="40.5" customHeight="1" thickBot="1" x14ac:dyDescent="0.25">
      <c r="A36" s="34" t="s">
        <v>38</v>
      </c>
      <c r="B36" s="32">
        <v>200</v>
      </c>
      <c r="C36" s="12">
        <v>2008</v>
      </c>
      <c r="D36" s="12">
        <v>405</v>
      </c>
      <c r="E36" s="14">
        <v>0.1</v>
      </c>
      <c r="F36" s="14">
        <v>0.1</v>
      </c>
      <c r="G36" s="14">
        <v>25.2</v>
      </c>
      <c r="H36" s="14">
        <v>117</v>
      </c>
    </row>
    <row r="37" spans="1:8" s="15" customFormat="1" ht="39" customHeight="1" thickBot="1" x14ac:dyDescent="0.25">
      <c r="A37" s="11" t="s">
        <v>24</v>
      </c>
      <c r="B37" s="12">
        <v>60</v>
      </c>
      <c r="C37" s="12" t="s">
        <v>25</v>
      </c>
      <c r="D37" s="12">
        <v>1</v>
      </c>
      <c r="E37" s="14">
        <v>4.2</v>
      </c>
      <c r="F37" s="14">
        <v>0.6</v>
      </c>
      <c r="G37" s="14">
        <v>27.9</v>
      </c>
      <c r="H37" s="14">
        <v>135</v>
      </c>
    </row>
    <row r="38" spans="1:8" s="15" customFormat="1" ht="39" customHeight="1" thickBot="1" x14ac:dyDescent="0.25">
      <c r="A38" s="21" t="s">
        <v>26</v>
      </c>
      <c r="B38" s="12">
        <v>50</v>
      </c>
      <c r="C38" s="22" t="s">
        <v>25</v>
      </c>
      <c r="D38" s="22">
        <v>10</v>
      </c>
      <c r="E38" s="14">
        <v>4.3</v>
      </c>
      <c r="F38" s="14">
        <v>1.2</v>
      </c>
      <c r="G38" s="14">
        <v>26.8</v>
      </c>
      <c r="H38" s="14">
        <v>135</v>
      </c>
    </row>
    <row r="39" spans="1:8" s="15" customFormat="1" ht="33" customHeight="1" thickBot="1" x14ac:dyDescent="0.25">
      <c r="A39" s="16" t="s">
        <v>39</v>
      </c>
      <c r="B39" s="35">
        <v>100</v>
      </c>
      <c r="C39" s="22">
        <v>2022</v>
      </c>
      <c r="D39" s="36">
        <v>231</v>
      </c>
      <c r="E39" s="14">
        <v>0.8</v>
      </c>
      <c r="F39" s="37">
        <v>0.2</v>
      </c>
      <c r="G39" s="14">
        <v>7.5</v>
      </c>
      <c r="H39" s="14">
        <v>38</v>
      </c>
    </row>
    <row r="40" spans="1:8" s="15" customFormat="1" ht="40.5" customHeight="1" thickBot="1" x14ac:dyDescent="0.25">
      <c r="A40" s="24" t="s">
        <v>28</v>
      </c>
      <c r="B40" s="25">
        <v>1055</v>
      </c>
      <c r="C40" s="12"/>
      <c r="D40" s="12"/>
      <c r="E40" s="26">
        <f>SUM(E32:E39)</f>
        <v>32.199999999999996</v>
      </c>
      <c r="F40" s="26">
        <f>SUM(F32:F39)</f>
        <v>29.759999999999998</v>
      </c>
      <c r="G40" s="26">
        <f>SUM(G32:G39)</f>
        <v>137.60000000000002</v>
      </c>
      <c r="H40" s="26">
        <f>SUM(H32:H39)</f>
        <v>983.09999999999991</v>
      </c>
    </row>
    <row r="41" spans="1:8" s="15" customFormat="1" ht="40.5" customHeight="1" thickBot="1" x14ac:dyDescent="0.25">
      <c r="A41" s="107" t="s">
        <v>29</v>
      </c>
      <c r="B41" s="107"/>
      <c r="C41" s="12"/>
      <c r="D41" s="12"/>
      <c r="E41" s="26">
        <f>E40</f>
        <v>32.199999999999996</v>
      </c>
      <c r="F41" s="26">
        <f t="shared" ref="F41:H41" si="1">F40</f>
        <v>29.759999999999998</v>
      </c>
      <c r="G41" s="26">
        <f t="shared" si="1"/>
        <v>137.60000000000002</v>
      </c>
      <c r="H41" s="26">
        <f t="shared" si="1"/>
        <v>983.09999999999991</v>
      </c>
    </row>
    <row r="42" spans="1:8" ht="0.75" customHeight="1" thickBot="1" x14ac:dyDescent="0.3">
      <c r="A42" s="38"/>
      <c r="B42" s="27"/>
      <c r="C42" s="27"/>
      <c r="D42" s="27"/>
      <c r="E42" s="39">
        <f>E41*4/$H$41</f>
        <v>0.131014138948225</v>
      </c>
      <c r="F42" s="39">
        <f>F41*9/$H$41</f>
        <v>0.2724443088190418</v>
      </c>
      <c r="G42" s="39">
        <f>G41*4/$H$41</f>
        <v>0.55986166208930943</v>
      </c>
      <c r="H42" s="40"/>
    </row>
    <row r="43" spans="1:8" ht="0.75" customHeight="1" thickBot="1" x14ac:dyDescent="0.3">
      <c r="A43" s="41"/>
      <c r="B43" s="29"/>
      <c r="C43" s="29"/>
      <c r="D43" s="29"/>
      <c r="E43" s="42"/>
      <c r="F43" s="42"/>
      <c r="G43" s="42"/>
      <c r="H43" s="43"/>
    </row>
    <row r="44" spans="1:8" ht="16.5" customHeight="1" thickBot="1" x14ac:dyDescent="0.3">
      <c r="A44" s="111"/>
      <c r="B44" s="112"/>
      <c r="C44" s="112"/>
      <c r="D44" s="112"/>
      <c r="E44" s="112"/>
      <c r="F44" s="112"/>
      <c r="G44" s="112"/>
      <c r="H44" s="113"/>
    </row>
    <row r="45" spans="1:8" s="15" customFormat="1" ht="38.25" customHeight="1" thickBot="1" x14ac:dyDescent="0.25">
      <c r="A45" s="108" t="s">
        <v>4</v>
      </c>
      <c r="B45" s="9" t="s">
        <v>5</v>
      </c>
      <c r="C45" s="109" t="s">
        <v>6</v>
      </c>
      <c r="D45" s="104" t="s">
        <v>7</v>
      </c>
      <c r="E45" s="104" t="s">
        <v>8</v>
      </c>
      <c r="F45" s="104" t="s">
        <v>9</v>
      </c>
      <c r="G45" s="104" t="s">
        <v>10</v>
      </c>
      <c r="H45" s="105" t="s">
        <v>11</v>
      </c>
    </row>
    <row r="46" spans="1:8" s="15" customFormat="1" ht="38.25" customHeight="1" thickBot="1" x14ac:dyDescent="0.25">
      <c r="A46" s="108"/>
      <c r="B46" s="104" t="s">
        <v>12</v>
      </c>
      <c r="C46" s="109"/>
      <c r="D46" s="104"/>
      <c r="E46" s="104"/>
      <c r="F46" s="104"/>
      <c r="G46" s="104"/>
      <c r="H46" s="105"/>
    </row>
    <row r="47" spans="1:8" s="15" customFormat="1" ht="38.25" customHeight="1" thickBot="1" x14ac:dyDescent="0.25">
      <c r="A47" s="108"/>
      <c r="B47" s="104"/>
      <c r="C47" s="109"/>
      <c r="D47" s="104"/>
      <c r="E47" s="9" t="s">
        <v>13</v>
      </c>
      <c r="F47" s="9" t="s">
        <v>13</v>
      </c>
      <c r="G47" s="9" t="s">
        <v>13</v>
      </c>
      <c r="H47" s="105"/>
    </row>
    <row r="48" spans="1:8" s="15" customFormat="1" ht="31.5" customHeight="1" thickBot="1" x14ac:dyDescent="0.25">
      <c r="A48" s="108"/>
      <c r="B48" s="104"/>
      <c r="C48" s="109"/>
      <c r="D48" s="104"/>
      <c r="E48" s="9" t="s">
        <v>12</v>
      </c>
      <c r="F48" s="9" t="s">
        <v>12</v>
      </c>
      <c r="G48" s="9" t="s">
        <v>12</v>
      </c>
      <c r="H48" s="105"/>
    </row>
    <row r="49" spans="1:8" s="15" customFormat="1" ht="19.5" customHeight="1" thickBot="1" x14ac:dyDescent="0.25">
      <c r="A49" s="116" t="s">
        <v>40</v>
      </c>
      <c r="B49" s="116"/>
      <c r="C49" s="116"/>
      <c r="D49" s="116"/>
      <c r="E49" s="116"/>
      <c r="F49" s="116"/>
      <c r="G49" s="116"/>
      <c r="H49" s="116"/>
    </row>
    <row r="50" spans="1:8" s="15" customFormat="1" ht="15.75" customHeight="1" thickBot="1" x14ac:dyDescent="0.25">
      <c r="A50" s="106" t="s">
        <v>15</v>
      </c>
      <c r="B50" s="106"/>
      <c r="C50" s="106"/>
      <c r="D50" s="106"/>
      <c r="E50" s="106"/>
      <c r="F50" s="106"/>
      <c r="G50" s="106"/>
      <c r="H50" s="106"/>
    </row>
    <row r="51" spans="1:8" s="15" customFormat="1" ht="39" customHeight="1" thickBot="1" x14ac:dyDescent="0.25">
      <c r="A51" s="11" t="s">
        <v>41</v>
      </c>
      <c r="B51" s="12" t="s">
        <v>42</v>
      </c>
      <c r="C51" s="12">
        <v>2022</v>
      </c>
      <c r="D51" s="12">
        <v>38</v>
      </c>
      <c r="E51" s="14">
        <v>1.4</v>
      </c>
      <c r="F51" s="14">
        <v>6</v>
      </c>
      <c r="G51" s="14">
        <v>8.3000000000000007</v>
      </c>
      <c r="H51" s="14">
        <v>92.8</v>
      </c>
    </row>
    <row r="52" spans="1:8" s="15" customFormat="1" ht="39" customHeight="1" thickBot="1" x14ac:dyDescent="0.25">
      <c r="A52" s="21" t="s">
        <v>43</v>
      </c>
      <c r="B52" s="12" t="s">
        <v>44</v>
      </c>
      <c r="C52" s="12">
        <v>2022</v>
      </c>
      <c r="D52" s="12" t="s">
        <v>45</v>
      </c>
      <c r="E52" s="14">
        <v>5.6</v>
      </c>
      <c r="F52" s="14">
        <v>3</v>
      </c>
      <c r="G52" s="14">
        <v>14.8</v>
      </c>
      <c r="H52" s="14">
        <v>122.6</v>
      </c>
    </row>
    <row r="53" spans="1:8" s="15" customFormat="1" ht="39" customHeight="1" thickBot="1" x14ac:dyDescent="0.25">
      <c r="A53" s="11" t="s">
        <v>46</v>
      </c>
      <c r="B53" s="12">
        <v>100</v>
      </c>
      <c r="C53" s="12">
        <v>2008</v>
      </c>
      <c r="D53" s="12">
        <v>320</v>
      </c>
      <c r="E53" s="14">
        <v>10.199999999999999</v>
      </c>
      <c r="F53" s="14">
        <v>9.1</v>
      </c>
      <c r="G53" s="14">
        <v>4</v>
      </c>
      <c r="H53" s="14">
        <v>165.4</v>
      </c>
    </row>
    <row r="54" spans="1:8" s="15" customFormat="1" ht="39" customHeight="1" thickBot="1" x14ac:dyDescent="0.25">
      <c r="A54" s="21" t="s">
        <v>47</v>
      </c>
      <c r="B54" s="12">
        <v>180</v>
      </c>
      <c r="C54" s="12">
        <v>2011</v>
      </c>
      <c r="D54" s="12">
        <v>351</v>
      </c>
      <c r="E54" s="14">
        <v>3.2</v>
      </c>
      <c r="F54" s="14">
        <v>7.3</v>
      </c>
      <c r="G54" s="14">
        <v>19</v>
      </c>
      <c r="H54" s="14">
        <v>154.69999999999999</v>
      </c>
    </row>
    <row r="55" spans="1:8" s="15" customFormat="1" ht="39" customHeight="1" thickBot="1" x14ac:dyDescent="0.25">
      <c r="A55" s="34" t="s">
        <v>48</v>
      </c>
      <c r="B55" s="32">
        <v>200</v>
      </c>
      <c r="C55" s="12">
        <v>2008</v>
      </c>
      <c r="D55" s="12">
        <v>441</v>
      </c>
      <c r="E55" s="14">
        <v>0.7</v>
      </c>
      <c r="F55" s="14">
        <v>0.3</v>
      </c>
      <c r="G55" s="14">
        <v>24.4</v>
      </c>
      <c r="H55" s="14">
        <v>103</v>
      </c>
    </row>
    <row r="56" spans="1:8" s="15" customFormat="1" ht="39" customHeight="1" thickBot="1" x14ac:dyDescent="0.25">
      <c r="A56" s="11" t="s">
        <v>24</v>
      </c>
      <c r="B56" s="12">
        <v>60</v>
      </c>
      <c r="C56" s="12" t="s">
        <v>25</v>
      </c>
      <c r="D56" s="12">
        <v>1</v>
      </c>
      <c r="E56" s="14">
        <v>4.2</v>
      </c>
      <c r="F56" s="14">
        <v>0.6</v>
      </c>
      <c r="G56" s="14">
        <v>27.9</v>
      </c>
      <c r="H56" s="14">
        <v>135</v>
      </c>
    </row>
    <row r="57" spans="1:8" s="15" customFormat="1" ht="39" customHeight="1" thickBot="1" x14ac:dyDescent="0.25">
      <c r="A57" s="21" t="s">
        <v>26</v>
      </c>
      <c r="B57" s="12">
        <v>50</v>
      </c>
      <c r="C57" s="22" t="s">
        <v>25</v>
      </c>
      <c r="D57" s="22">
        <v>10</v>
      </c>
      <c r="E57" s="14">
        <v>4.3</v>
      </c>
      <c r="F57" s="14">
        <v>1.2</v>
      </c>
      <c r="G57" s="14">
        <v>26.8</v>
      </c>
      <c r="H57" s="14">
        <v>135</v>
      </c>
    </row>
    <row r="58" spans="1:8" s="15" customFormat="1" ht="39" customHeight="1" thickBot="1" x14ac:dyDescent="0.25">
      <c r="A58" s="11" t="s">
        <v>49</v>
      </c>
      <c r="B58" s="44">
        <v>100</v>
      </c>
      <c r="C58" s="13">
        <v>2022</v>
      </c>
      <c r="D58" s="13">
        <v>231</v>
      </c>
      <c r="E58" s="45">
        <v>0.4</v>
      </c>
      <c r="F58" s="46">
        <v>0.4</v>
      </c>
      <c r="G58" s="45">
        <v>9.8000000000000007</v>
      </c>
      <c r="H58" s="47">
        <v>47</v>
      </c>
    </row>
    <row r="59" spans="1:8" s="15" customFormat="1" ht="30" customHeight="1" thickBot="1" x14ac:dyDescent="0.25">
      <c r="A59" s="16" t="s">
        <v>50</v>
      </c>
      <c r="B59" s="48">
        <v>20</v>
      </c>
      <c r="C59" s="12" t="s">
        <v>25</v>
      </c>
      <c r="D59" s="35">
        <v>5</v>
      </c>
      <c r="E59" s="14">
        <v>1.4</v>
      </c>
      <c r="F59" s="37">
        <v>2.6</v>
      </c>
      <c r="G59" s="14">
        <v>14.6</v>
      </c>
      <c r="H59" s="14">
        <v>88</v>
      </c>
    </row>
    <row r="60" spans="1:8" s="15" customFormat="1" ht="39" customHeight="1" thickBot="1" x14ac:dyDescent="0.25">
      <c r="A60" s="24" t="s">
        <v>28</v>
      </c>
      <c r="B60" s="25">
        <v>1080</v>
      </c>
      <c r="C60" s="12"/>
      <c r="D60" s="12"/>
      <c r="E60" s="26">
        <f>SUM(E51:E59)</f>
        <v>31.399999999999995</v>
      </c>
      <c r="F60" s="26">
        <f>SUM(F51:F59)</f>
        <v>30.500000000000004</v>
      </c>
      <c r="G60" s="26">
        <f>SUM(G51:G59)</f>
        <v>149.6</v>
      </c>
      <c r="H60" s="26">
        <f>SUM(H51:H59)</f>
        <v>1043.5</v>
      </c>
    </row>
    <row r="61" spans="1:8" s="15" customFormat="1" ht="32.25" customHeight="1" thickBot="1" x14ac:dyDescent="0.25">
      <c r="A61" s="107" t="s">
        <v>29</v>
      </c>
      <c r="B61" s="107"/>
      <c r="C61" s="12"/>
      <c r="D61" s="12"/>
      <c r="E61" s="26">
        <f>E60</f>
        <v>31.399999999999995</v>
      </c>
      <c r="F61" s="26">
        <f t="shared" ref="F61:H61" si="2">F60</f>
        <v>30.500000000000004</v>
      </c>
      <c r="G61" s="26">
        <f t="shared" si="2"/>
        <v>149.6</v>
      </c>
      <c r="H61" s="26">
        <f t="shared" si="2"/>
        <v>1043.5</v>
      </c>
    </row>
    <row r="62" spans="1:8" ht="0.75" customHeight="1" thickBot="1" x14ac:dyDescent="0.3">
      <c r="A62" s="49"/>
      <c r="B62" s="40"/>
      <c r="C62" s="27"/>
      <c r="D62" s="40"/>
      <c r="E62" s="39">
        <f>E61*4/$H$41</f>
        <v>0.12775912928491506</v>
      </c>
      <c r="F62" s="39">
        <f>F61*9/$H$41</f>
        <v>0.27921879768080571</v>
      </c>
      <c r="G62" s="39">
        <f>G61*4/$H$41</f>
        <v>0.60868680703895839</v>
      </c>
      <c r="H62" s="50"/>
    </row>
    <row r="63" spans="1:8" ht="16.5" customHeight="1" thickBot="1" x14ac:dyDescent="0.3">
      <c r="A63" s="111"/>
      <c r="B63" s="112"/>
      <c r="C63" s="112"/>
      <c r="D63" s="112"/>
      <c r="E63" s="112"/>
      <c r="F63" s="112"/>
      <c r="G63" s="112"/>
      <c r="H63" s="113"/>
    </row>
    <row r="64" spans="1:8" s="15" customFormat="1" ht="37.5" customHeight="1" thickBot="1" x14ac:dyDescent="0.25">
      <c r="A64" s="108" t="s">
        <v>4</v>
      </c>
      <c r="B64" s="9" t="s">
        <v>5</v>
      </c>
      <c r="C64" s="109" t="s">
        <v>6</v>
      </c>
      <c r="D64" s="104" t="s">
        <v>7</v>
      </c>
      <c r="E64" s="104" t="s">
        <v>8</v>
      </c>
      <c r="F64" s="104" t="s">
        <v>9</v>
      </c>
      <c r="G64" s="104" t="s">
        <v>10</v>
      </c>
      <c r="H64" s="105" t="s">
        <v>11</v>
      </c>
    </row>
    <row r="65" spans="1:8" s="15" customFormat="1" ht="37.5" customHeight="1" thickBot="1" x14ac:dyDescent="0.25">
      <c r="A65" s="108"/>
      <c r="B65" s="104" t="s">
        <v>12</v>
      </c>
      <c r="C65" s="109"/>
      <c r="D65" s="104"/>
      <c r="E65" s="104"/>
      <c r="F65" s="104"/>
      <c r="G65" s="104"/>
      <c r="H65" s="105"/>
    </row>
    <row r="66" spans="1:8" s="15" customFormat="1" ht="37.5" customHeight="1" thickBot="1" x14ac:dyDescent="0.25">
      <c r="A66" s="108"/>
      <c r="B66" s="104"/>
      <c r="C66" s="109"/>
      <c r="D66" s="104"/>
      <c r="E66" s="9" t="s">
        <v>13</v>
      </c>
      <c r="F66" s="9" t="s">
        <v>13</v>
      </c>
      <c r="G66" s="9" t="s">
        <v>13</v>
      </c>
      <c r="H66" s="105"/>
    </row>
    <row r="67" spans="1:8" s="15" customFormat="1" ht="21" customHeight="1" thickBot="1" x14ac:dyDescent="0.25">
      <c r="A67" s="108"/>
      <c r="B67" s="104"/>
      <c r="C67" s="109"/>
      <c r="D67" s="104"/>
      <c r="E67" s="9" t="s">
        <v>12</v>
      </c>
      <c r="F67" s="9" t="s">
        <v>12</v>
      </c>
      <c r="G67" s="9" t="s">
        <v>12</v>
      </c>
      <c r="H67" s="105"/>
    </row>
    <row r="68" spans="1:8" s="15" customFormat="1" ht="19.5" customHeight="1" thickBot="1" x14ac:dyDescent="0.25">
      <c r="A68" s="106" t="s">
        <v>51</v>
      </c>
      <c r="B68" s="106"/>
      <c r="C68" s="106"/>
      <c r="D68" s="106"/>
      <c r="E68" s="106"/>
      <c r="F68" s="106"/>
      <c r="G68" s="106"/>
      <c r="H68" s="106"/>
    </row>
    <row r="69" spans="1:8" s="15" customFormat="1" ht="19.5" customHeight="1" thickBot="1" x14ac:dyDescent="0.25">
      <c r="A69" s="106" t="s">
        <v>15</v>
      </c>
      <c r="B69" s="106"/>
      <c r="C69" s="106"/>
      <c r="D69" s="106"/>
      <c r="E69" s="106"/>
      <c r="F69" s="106"/>
      <c r="G69" s="106"/>
      <c r="H69" s="106"/>
    </row>
    <row r="70" spans="1:8" s="15" customFormat="1" ht="39.75" customHeight="1" thickBot="1" x14ac:dyDescent="0.25">
      <c r="A70" s="31" t="s">
        <v>52</v>
      </c>
      <c r="B70" s="32">
        <v>100</v>
      </c>
      <c r="C70" s="12">
        <v>2011</v>
      </c>
      <c r="D70" s="12" t="s">
        <v>53</v>
      </c>
      <c r="E70" s="14">
        <v>1</v>
      </c>
      <c r="F70" s="14">
        <v>0.1</v>
      </c>
      <c r="G70" s="14">
        <v>2.7</v>
      </c>
      <c r="H70" s="14">
        <v>17.3</v>
      </c>
    </row>
    <row r="71" spans="1:8" s="15" customFormat="1" ht="39.75" customHeight="1" thickBot="1" x14ac:dyDescent="0.25">
      <c r="A71" s="34" t="s">
        <v>54</v>
      </c>
      <c r="B71" s="33" t="s">
        <v>55</v>
      </c>
      <c r="C71" s="12">
        <v>2008</v>
      </c>
      <c r="D71" s="12" t="s">
        <v>56</v>
      </c>
      <c r="E71" s="14">
        <v>4</v>
      </c>
      <c r="F71" s="14">
        <v>8.9</v>
      </c>
      <c r="G71" s="14">
        <v>10.5</v>
      </c>
      <c r="H71" s="14">
        <v>133.9</v>
      </c>
    </row>
    <row r="72" spans="1:8" s="15" customFormat="1" ht="39.75" customHeight="1" thickBot="1" x14ac:dyDescent="0.25">
      <c r="A72" s="21" t="s">
        <v>57</v>
      </c>
      <c r="B72" s="12">
        <v>100</v>
      </c>
      <c r="C72" s="18">
        <v>2011</v>
      </c>
      <c r="D72" s="12">
        <v>239</v>
      </c>
      <c r="E72" s="14">
        <v>8.6</v>
      </c>
      <c r="F72" s="14">
        <v>7.7</v>
      </c>
      <c r="G72" s="14">
        <v>8.6999999999999993</v>
      </c>
      <c r="H72" s="14">
        <v>117</v>
      </c>
    </row>
    <row r="73" spans="1:8" s="15" customFormat="1" ht="39.75" customHeight="1" thickBot="1" x14ac:dyDescent="0.25">
      <c r="A73" s="21" t="s">
        <v>58</v>
      </c>
      <c r="B73" s="12">
        <v>180</v>
      </c>
      <c r="C73" s="12" t="s">
        <v>37</v>
      </c>
      <c r="D73" s="12">
        <v>335</v>
      </c>
      <c r="E73" s="14">
        <v>3.7</v>
      </c>
      <c r="F73" s="14">
        <v>6.48</v>
      </c>
      <c r="G73" s="14">
        <v>24.4</v>
      </c>
      <c r="H73" s="14">
        <v>169.2</v>
      </c>
    </row>
    <row r="74" spans="1:8" s="15" customFormat="1" ht="39.75" customHeight="1" thickBot="1" x14ac:dyDescent="0.25">
      <c r="A74" s="11" t="s">
        <v>23</v>
      </c>
      <c r="B74" s="12">
        <v>200</v>
      </c>
      <c r="C74" s="12">
        <v>2008</v>
      </c>
      <c r="D74" s="12">
        <v>442</v>
      </c>
      <c r="E74" s="14">
        <v>1</v>
      </c>
      <c r="F74" s="14">
        <v>0.2</v>
      </c>
      <c r="G74" s="14">
        <v>19.8</v>
      </c>
      <c r="H74" s="14">
        <v>86</v>
      </c>
    </row>
    <row r="75" spans="1:8" s="15" customFormat="1" ht="39.75" customHeight="1" thickBot="1" x14ac:dyDescent="0.25">
      <c r="A75" s="11" t="s">
        <v>24</v>
      </c>
      <c r="B75" s="12">
        <v>60</v>
      </c>
      <c r="C75" s="12" t="s">
        <v>25</v>
      </c>
      <c r="D75" s="12">
        <v>1</v>
      </c>
      <c r="E75" s="14">
        <v>4.2</v>
      </c>
      <c r="F75" s="14">
        <v>0.6</v>
      </c>
      <c r="G75" s="14">
        <v>27.9</v>
      </c>
      <c r="H75" s="14">
        <v>135</v>
      </c>
    </row>
    <row r="76" spans="1:8" s="15" customFormat="1" ht="39" customHeight="1" thickBot="1" x14ac:dyDescent="0.25">
      <c r="A76" s="21" t="s">
        <v>26</v>
      </c>
      <c r="B76" s="12">
        <v>50</v>
      </c>
      <c r="C76" s="22" t="s">
        <v>25</v>
      </c>
      <c r="D76" s="22">
        <v>10</v>
      </c>
      <c r="E76" s="14">
        <v>4.3</v>
      </c>
      <c r="F76" s="14">
        <v>1.2</v>
      </c>
      <c r="G76" s="14">
        <v>26.8</v>
      </c>
      <c r="H76" s="14">
        <v>135</v>
      </c>
    </row>
    <row r="77" spans="1:8" s="15" customFormat="1" ht="39" customHeight="1" thickBot="1" x14ac:dyDescent="0.25">
      <c r="A77" s="16" t="s">
        <v>27</v>
      </c>
      <c r="B77" s="12">
        <v>125</v>
      </c>
      <c r="C77" s="12" t="s">
        <v>25</v>
      </c>
      <c r="D77" s="12">
        <v>6</v>
      </c>
      <c r="E77" s="14">
        <v>3.9</v>
      </c>
      <c r="F77" s="14">
        <v>3.1</v>
      </c>
      <c r="G77" s="14">
        <v>22.5</v>
      </c>
      <c r="H77" s="14">
        <v>133.80000000000001</v>
      </c>
    </row>
    <row r="78" spans="1:8" s="15" customFormat="1" ht="39.75" customHeight="1" thickBot="1" x14ac:dyDescent="0.25">
      <c r="A78" s="24" t="s">
        <v>28</v>
      </c>
      <c r="B78" s="25">
        <v>1085</v>
      </c>
      <c r="C78" s="12"/>
      <c r="D78" s="12"/>
      <c r="E78" s="26">
        <f>SUM(E70:E77)</f>
        <v>30.7</v>
      </c>
      <c r="F78" s="26">
        <f>SUM(F70:F77)</f>
        <v>28.28</v>
      </c>
      <c r="G78" s="26">
        <f>SUM(G70:G77)</f>
        <v>143.30000000000001</v>
      </c>
      <c r="H78" s="26">
        <f>SUM(H70:H77)</f>
        <v>927.2</v>
      </c>
    </row>
    <row r="79" spans="1:8" s="15" customFormat="1" ht="39.75" customHeight="1" thickBot="1" x14ac:dyDescent="0.25">
      <c r="A79" s="107" t="s">
        <v>29</v>
      </c>
      <c r="B79" s="107"/>
      <c r="C79" s="12"/>
      <c r="D79" s="12"/>
      <c r="E79" s="26">
        <f>E78</f>
        <v>30.7</v>
      </c>
      <c r="F79" s="26">
        <f t="shared" ref="F79:H79" si="3">F78</f>
        <v>28.28</v>
      </c>
      <c r="G79" s="26">
        <f t="shared" si="3"/>
        <v>143.30000000000001</v>
      </c>
      <c r="H79" s="26">
        <f t="shared" si="3"/>
        <v>927.2</v>
      </c>
    </row>
    <row r="80" spans="1:8" ht="16.5" customHeight="1" thickBot="1" x14ac:dyDescent="0.3">
      <c r="A80" s="115" t="s">
        <v>59</v>
      </c>
      <c r="B80" s="112"/>
      <c r="C80" s="112"/>
      <c r="D80" s="112"/>
      <c r="E80" s="112"/>
      <c r="F80" s="112"/>
      <c r="G80" s="112"/>
      <c r="H80" s="113"/>
    </row>
    <row r="81" spans="1:8" s="15" customFormat="1" ht="37.5" customHeight="1" thickBot="1" x14ac:dyDescent="0.25">
      <c r="A81" s="108" t="s">
        <v>4</v>
      </c>
      <c r="B81" s="9" t="s">
        <v>5</v>
      </c>
      <c r="C81" s="109" t="s">
        <v>6</v>
      </c>
      <c r="D81" s="104" t="s">
        <v>7</v>
      </c>
      <c r="E81" s="104" t="s">
        <v>8</v>
      </c>
      <c r="F81" s="104" t="s">
        <v>9</v>
      </c>
      <c r="G81" s="104" t="s">
        <v>10</v>
      </c>
      <c r="H81" s="105" t="s">
        <v>11</v>
      </c>
    </row>
    <row r="82" spans="1:8" s="15" customFormat="1" ht="37.5" customHeight="1" thickBot="1" x14ac:dyDescent="0.25">
      <c r="A82" s="108"/>
      <c r="B82" s="104" t="s">
        <v>12</v>
      </c>
      <c r="C82" s="109"/>
      <c r="D82" s="104"/>
      <c r="E82" s="104"/>
      <c r="F82" s="104"/>
      <c r="G82" s="104"/>
      <c r="H82" s="105"/>
    </row>
    <row r="83" spans="1:8" s="15" customFormat="1" ht="37.5" customHeight="1" thickBot="1" x14ac:dyDescent="0.25">
      <c r="A83" s="108"/>
      <c r="B83" s="104"/>
      <c r="C83" s="109"/>
      <c r="D83" s="104"/>
      <c r="E83" s="9" t="s">
        <v>13</v>
      </c>
      <c r="F83" s="9" t="s">
        <v>13</v>
      </c>
      <c r="G83" s="9" t="s">
        <v>13</v>
      </c>
      <c r="H83" s="105"/>
    </row>
    <row r="84" spans="1:8" s="15" customFormat="1" ht="21" customHeight="1" thickBot="1" x14ac:dyDescent="0.25">
      <c r="A84" s="108"/>
      <c r="B84" s="104"/>
      <c r="C84" s="109"/>
      <c r="D84" s="104"/>
      <c r="E84" s="9" t="s">
        <v>12</v>
      </c>
      <c r="F84" s="9" t="s">
        <v>12</v>
      </c>
      <c r="G84" s="9" t="s">
        <v>12</v>
      </c>
      <c r="H84" s="105"/>
    </row>
    <row r="85" spans="1:8" s="15" customFormat="1" ht="24" customHeight="1" thickBot="1" x14ac:dyDescent="0.25">
      <c r="A85" s="116" t="s">
        <v>60</v>
      </c>
      <c r="B85" s="116"/>
      <c r="C85" s="116"/>
      <c r="D85" s="116"/>
      <c r="E85" s="116"/>
      <c r="F85" s="116"/>
      <c r="G85" s="116"/>
      <c r="H85" s="116"/>
    </row>
    <row r="86" spans="1:8" s="15" customFormat="1" ht="24" customHeight="1" thickBot="1" x14ac:dyDescent="0.25">
      <c r="A86" s="110" t="s">
        <v>15</v>
      </c>
      <c r="B86" s="110"/>
      <c r="C86" s="110"/>
      <c r="D86" s="110"/>
      <c r="E86" s="110"/>
      <c r="F86" s="110"/>
      <c r="G86" s="110"/>
      <c r="H86" s="110"/>
    </row>
    <row r="87" spans="1:8" s="15" customFormat="1" ht="37.5" customHeight="1" thickBot="1" x14ac:dyDescent="0.25">
      <c r="A87" s="31" t="s">
        <v>16</v>
      </c>
      <c r="B87" s="51">
        <v>100</v>
      </c>
      <c r="C87" s="18">
        <v>2011</v>
      </c>
      <c r="D87" s="18" t="s">
        <v>17</v>
      </c>
      <c r="E87" s="19">
        <v>1.2</v>
      </c>
      <c r="F87" s="19">
        <v>5.3</v>
      </c>
      <c r="G87" s="19">
        <v>5.7</v>
      </c>
      <c r="H87" s="19">
        <v>79</v>
      </c>
    </row>
    <row r="88" spans="1:8" s="15" customFormat="1" ht="37.5" customHeight="1" thickBot="1" x14ac:dyDescent="0.25">
      <c r="A88" s="34" t="s">
        <v>61</v>
      </c>
      <c r="B88" s="33" t="s">
        <v>19</v>
      </c>
      <c r="C88" s="12">
        <v>2008</v>
      </c>
      <c r="D88" s="12" t="s">
        <v>62</v>
      </c>
      <c r="E88" s="52">
        <v>1.9</v>
      </c>
      <c r="F88" s="52">
        <v>5.9</v>
      </c>
      <c r="G88" s="52">
        <v>7.2</v>
      </c>
      <c r="H88" s="52">
        <v>88.6</v>
      </c>
    </row>
    <row r="89" spans="1:8" s="15" customFormat="1" ht="37.5" customHeight="1" thickBot="1" x14ac:dyDescent="0.25">
      <c r="A89" s="21" t="s">
        <v>63</v>
      </c>
      <c r="B89" s="12">
        <v>280</v>
      </c>
      <c r="C89" s="12">
        <v>2011</v>
      </c>
      <c r="D89" s="12">
        <v>265</v>
      </c>
      <c r="E89" s="14">
        <v>13.8</v>
      </c>
      <c r="F89" s="14">
        <v>13.3</v>
      </c>
      <c r="G89" s="14">
        <v>25.6</v>
      </c>
      <c r="H89" s="14">
        <v>268.3</v>
      </c>
    </row>
    <row r="90" spans="1:8" s="15" customFormat="1" ht="37.5" customHeight="1" thickBot="1" x14ac:dyDescent="0.25">
      <c r="A90" s="11" t="s">
        <v>64</v>
      </c>
      <c r="B90" s="12">
        <v>200</v>
      </c>
      <c r="C90" s="12">
        <v>2008</v>
      </c>
      <c r="D90" s="12">
        <v>402</v>
      </c>
      <c r="E90" s="14">
        <v>0.6</v>
      </c>
      <c r="F90" s="14">
        <v>0.1</v>
      </c>
      <c r="G90" s="14">
        <v>17.3</v>
      </c>
      <c r="H90" s="14">
        <v>102</v>
      </c>
    </row>
    <row r="91" spans="1:8" s="15" customFormat="1" ht="39.75" customHeight="1" thickBot="1" x14ac:dyDescent="0.25">
      <c r="A91" s="11" t="s">
        <v>24</v>
      </c>
      <c r="B91" s="12">
        <v>60</v>
      </c>
      <c r="C91" s="12" t="s">
        <v>25</v>
      </c>
      <c r="D91" s="12">
        <v>1</v>
      </c>
      <c r="E91" s="14">
        <v>4.2</v>
      </c>
      <c r="F91" s="14">
        <v>0.6</v>
      </c>
      <c r="G91" s="14">
        <v>27.9</v>
      </c>
      <c r="H91" s="14">
        <v>135</v>
      </c>
    </row>
    <row r="92" spans="1:8" s="15" customFormat="1" ht="39" customHeight="1" thickBot="1" x14ac:dyDescent="0.25">
      <c r="A92" s="21" t="s">
        <v>26</v>
      </c>
      <c r="B92" s="12">
        <v>50</v>
      </c>
      <c r="C92" s="22" t="s">
        <v>25</v>
      </c>
      <c r="D92" s="22">
        <v>10</v>
      </c>
      <c r="E92" s="14">
        <v>4.3</v>
      </c>
      <c r="F92" s="14">
        <v>1.2</v>
      </c>
      <c r="G92" s="14">
        <v>26.8</v>
      </c>
      <c r="H92" s="14">
        <v>135</v>
      </c>
    </row>
    <row r="93" spans="1:8" s="15" customFormat="1" ht="39" customHeight="1" thickBot="1" x14ac:dyDescent="0.25">
      <c r="A93" s="53" t="s">
        <v>65</v>
      </c>
      <c r="B93" s="48">
        <v>100</v>
      </c>
      <c r="C93" s="13">
        <v>2022</v>
      </c>
      <c r="D93" s="48">
        <v>231</v>
      </c>
      <c r="E93" s="54">
        <v>0.9</v>
      </c>
      <c r="F93" s="55">
        <v>0.2</v>
      </c>
      <c r="G93" s="54">
        <v>8.1300000000000008</v>
      </c>
      <c r="H93" s="54">
        <v>43.33</v>
      </c>
    </row>
    <row r="94" spans="1:8" s="15" customFormat="1" ht="39" customHeight="1" thickBot="1" x14ac:dyDescent="0.25">
      <c r="A94" s="53" t="s">
        <v>66</v>
      </c>
      <c r="B94" s="48">
        <v>20</v>
      </c>
      <c r="C94" s="13" t="s">
        <v>25</v>
      </c>
      <c r="D94" s="48">
        <v>4</v>
      </c>
      <c r="E94" s="54">
        <v>0.9</v>
      </c>
      <c r="F94" s="55">
        <v>5.8</v>
      </c>
      <c r="G94" s="54">
        <v>12.6</v>
      </c>
      <c r="H94" s="54">
        <v>106</v>
      </c>
    </row>
    <row r="95" spans="1:8" s="15" customFormat="1" ht="37.5" customHeight="1" thickBot="1" x14ac:dyDescent="0.25">
      <c r="A95" s="24" t="s">
        <v>28</v>
      </c>
      <c r="B95" s="25">
        <v>1075</v>
      </c>
      <c r="C95" s="12"/>
      <c r="D95" s="12"/>
      <c r="E95" s="26">
        <f>SUM(E87:E94)</f>
        <v>27.799999999999997</v>
      </c>
      <c r="F95" s="26">
        <f>SUM(F87:F94)</f>
        <v>32.4</v>
      </c>
      <c r="G95" s="26">
        <f>SUM(G87:G94)</f>
        <v>131.22999999999999</v>
      </c>
      <c r="H95" s="26">
        <f>SUM(H87:H94)</f>
        <v>957.23</v>
      </c>
    </row>
    <row r="96" spans="1:8" s="15" customFormat="1" ht="37.5" customHeight="1" thickBot="1" x14ac:dyDescent="0.25">
      <c r="A96" s="107" t="s">
        <v>29</v>
      </c>
      <c r="B96" s="107"/>
      <c r="C96" s="12"/>
      <c r="D96" s="12"/>
      <c r="E96" s="26">
        <f>E95</f>
        <v>27.799999999999997</v>
      </c>
      <c r="F96" s="26">
        <f t="shared" ref="F96:H96" si="4">F95</f>
        <v>32.4</v>
      </c>
      <c r="G96" s="26">
        <f t="shared" si="4"/>
        <v>131.22999999999999</v>
      </c>
      <c r="H96" s="26">
        <f t="shared" si="4"/>
        <v>957.23</v>
      </c>
    </row>
    <row r="97" spans="1:8" ht="16.5" customHeight="1" thickBot="1" x14ac:dyDescent="0.3">
      <c r="A97" s="111"/>
      <c r="B97" s="112"/>
      <c r="C97" s="112"/>
      <c r="D97" s="112"/>
      <c r="E97" s="112"/>
      <c r="F97" s="112"/>
      <c r="G97" s="112"/>
      <c r="H97" s="113"/>
    </row>
    <row r="98" spans="1:8" s="10" customFormat="1" ht="37.5" customHeight="1" thickBot="1" x14ac:dyDescent="0.25">
      <c r="A98" s="108" t="s">
        <v>4</v>
      </c>
      <c r="B98" s="9" t="s">
        <v>5</v>
      </c>
      <c r="C98" s="109" t="s">
        <v>6</v>
      </c>
      <c r="D98" s="104" t="s">
        <v>7</v>
      </c>
      <c r="E98" s="104" t="s">
        <v>8</v>
      </c>
      <c r="F98" s="104" t="s">
        <v>9</v>
      </c>
      <c r="G98" s="104" t="s">
        <v>10</v>
      </c>
      <c r="H98" s="105" t="s">
        <v>11</v>
      </c>
    </row>
    <row r="99" spans="1:8" s="10" customFormat="1" ht="37.5" customHeight="1" thickBot="1" x14ac:dyDescent="0.25">
      <c r="A99" s="108"/>
      <c r="B99" s="104" t="s">
        <v>12</v>
      </c>
      <c r="C99" s="109"/>
      <c r="D99" s="104"/>
      <c r="E99" s="104"/>
      <c r="F99" s="104"/>
      <c r="G99" s="104"/>
      <c r="H99" s="105"/>
    </row>
    <row r="100" spans="1:8" s="10" customFormat="1" ht="37.5" customHeight="1" thickBot="1" x14ac:dyDescent="0.25">
      <c r="A100" s="108"/>
      <c r="B100" s="104"/>
      <c r="C100" s="109"/>
      <c r="D100" s="104"/>
      <c r="E100" s="9" t="s">
        <v>13</v>
      </c>
      <c r="F100" s="9" t="s">
        <v>13</v>
      </c>
      <c r="G100" s="9" t="s">
        <v>13</v>
      </c>
      <c r="H100" s="105"/>
    </row>
    <row r="101" spans="1:8" s="10" customFormat="1" ht="21" customHeight="1" thickBot="1" x14ac:dyDescent="0.25">
      <c r="A101" s="108"/>
      <c r="B101" s="104"/>
      <c r="C101" s="109"/>
      <c r="D101" s="104"/>
      <c r="E101" s="9" t="s">
        <v>12</v>
      </c>
      <c r="F101" s="9" t="s">
        <v>12</v>
      </c>
      <c r="G101" s="9" t="s">
        <v>12</v>
      </c>
      <c r="H101" s="105"/>
    </row>
    <row r="102" spans="1:8" s="10" customFormat="1" ht="22.5" customHeight="1" thickBot="1" x14ac:dyDescent="0.25">
      <c r="A102" s="106" t="s">
        <v>67</v>
      </c>
      <c r="B102" s="106"/>
      <c r="C102" s="106"/>
      <c r="D102" s="106"/>
      <c r="E102" s="106"/>
      <c r="F102" s="106"/>
      <c r="G102" s="106"/>
      <c r="H102" s="106"/>
    </row>
    <row r="103" spans="1:8" s="10" customFormat="1" ht="22.5" customHeight="1" thickBot="1" x14ac:dyDescent="0.25">
      <c r="A103" s="106" t="s">
        <v>15</v>
      </c>
      <c r="B103" s="106"/>
      <c r="C103" s="106"/>
      <c r="D103" s="106"/>
      <c r="E103" s="106"/>
      <c r="F103" s="106"/>
      <c r="G103" s="106"/>
      <c r="H103" s="106"/>
    </row>
    <row r="104" spans="1:8" s="15" customFormat="1" ht="37.5" customHeight="1" thickBot="1" x14ac:dyDescent="0.25">
      <c r="A104" s="34" t="s">
        <v>68</v>
      </c>
      <c r="B104" s="32">
        <v>100</v>
      </c>
      <c r="C104" s="12">
        <v>2008</v>
      </c>
      <c r="D104" s="12">
        <v>30</v>
      </c>
      <c r="E104" s="14">
        <v>3.6</v>
      </c>
      <c r="F104" s="14">
        <v>10.199999999999999</v>
      </c>
      <c r="G104" s="14">
        <v>7.8</v>
      </c>
      <c r="H104" s="14">
        <v>137</v>
      </c>
    </row>
    <row r="105" spans="1:8" s="15" customFormat="1" ht="37.5" customHeight="1" thickBot="1" x14ac:dyDescent="0.25">
      <c r="A105" s="31" t="s">
        <v>69</v>
      </c>
      <c r="B105" s="33" t="s">
        <v>70</v>
      </c>
      <c r="C105" s="12">
        <v>2008</v>
      </c>
      <c r="D105" s="12" t="s">
        <v>71</v>
      </c>
      <c r="E105" s="14">
        <v>4.5</v>
      </c>
      <c r="F105" s="14">
        <v>6.8</v>
      </c>
      <c r="G105" s="14">
        <v>9.1</v>
      </c>
      <c r="H105" s="14">
        <v>104.6</v>
      </c>
    </row>
    <row r="106" spans="1:8" s="15" customFormat="1" ht="37.5" customHeight="1" thickBot="1" x14ac:dyDescent="0.25">
      <c r="A106" s="31" t="s">
        <v>72</v>
      </c>
      <c r="B106" s="33" t="s">
        <v>73</v>
      </c>
      <c r="C106" s="12">
        <v>2011</v>
      </c>
      <c r="D106" s="12" t="s">
        <v>74</v>
      </c>
      <c r="E106" s="14">
        <v>8.4</v>
      </c>
      <c r="F106" s="14">
        <v>9.5</v>
      </c>
      <c r="G106" s="14">
        <v>5.69</v>
      </c>
      <c r="H106" s="14">
        <v>170.5</v>
      </c>
    </row>
    <row r="107" spans="1:8" s="15" customFormat="1" ht="37.5" customHeight="1" thickBot="1" x14ac:dyDescent="0.25">
      <c r="A107" s="21" t="s">
        <v>75</v>
      </c>
      <c r="B107" s="12">
        <v>180</v>
      </c>
      <c r="C107" s="12">
        <v>2008</v>
      </c>
      <c r="D107" s="12">
        <v>323</v>
      </c>
      <c r="E107" s="14">
        <v>4.0999999999999996</v>
      </c>
      <c r="F107" s="14">
        <v>8.3000000000000007</v>
      </c>
      <c r="G107" s="14">
        <v>25.8</v>
      </c>
      <c r="H107" s="14">
        <v>235.5</v>
      </c>
    </row>
    <row r="108" spans="1:8" s="15" customFormat="1" ht="37.5" customHeight="1" thickBot="1" x14ac:dyDescent="0.25">
      <c r="A108" s="53" t="s">
        <v>23</v>
      </c>
      <c r="B108" s="12">
        <v>200</v>
      </c>
      <c r="C108" s="12">
        <v>2008</v>
      </c>
      <c r="D108" s="12">
        <v>442</v>
      </c>
      <c r="E108" s="14">
        <v>1</v>
      </c>
      <c r="F108" s="14">
        <v>0.2</v>
      </c>
      <c r="G108" s="14">
        <v>19.8</v>
      </c>
      <c r="H108" s="14">
        <v>86</v>
      </c>
    </row>
    <row r="109" spans="1:8" s="15" customFormat="1" ht="39.75" customHeight="1" thickBot="1" x14ac:dyDescent="0.25">
      <c r="A109" s="11" t="s">
        <v>24</v>
      </c>
      <c r="B109" s="12">
        <v>60</v>
      </c>
      <c r="C109" s="12" t="s">
        <v>25</v>
      </c>
      <c r="D109" s="12">
        <v>1</v>
      </c>
      <c r="E109" s="14">
        <v>4.2</v>
      </c>
      <c r="F109" s="14">
        <v>0.6</v>
      </c>
      <c r="G109" s="14">
        <v>27.9</v>
      </c>
      <c r="H109" s="14">
        <v>135</v>
      </c>
    </row>
    <row r="110" spans="1:8" s="15" customFormat="1" ht="39" customHeight="1" thickBot="1" x14ac:dyDescent="0.25">
      <c r="A110" s="21" t="s">
        <v>26</v>
      </c>
      <c r="B110" s="12">
        <v>30</v>
      </c>
      <c r="C110" s="22" t="s">
        <v>25</v>
      </c>
      <c r="D110" s="22">
        <v>11</v>
      </c>
      <c r="E110" s="14">
        <v>2.6</v>
      </c>
      <c r="F110" s="14">
        <v>0.7</v>
      </c>
      <c r="G110" s="14">
        <v>16.100000000000001</v>
      </c>
      <c r="H110" s="14">
        <v>81</v>
      </c>
    </row>
    <row r="111" spans="1:8" s="15" customFormat="1" ht="39" customHeight="1" thickBot="1" x14ac:dyDescent="0.25">
      <c r="A111" s="53" t="s">
        <v>49</v>
      </c>
      <c r="B111" s="44">
        <v>100</v>
      </c>
      <c r="C111" s="13">
        <v>2022</v>
      </c>
      <c r="D111" s="13">
        <v>231</v>
      </c>
      <c r="E111" s="45">
        <v>0.4</v>
      </c>
      <c r="F111" s="46">
        <v>0.4</v>
      </c>
      <c r="G111" s="45">
        <v>9.8000000000000007</v>
      </c>
      <c r="H111" s="47">
        <v>47</v>
      </c>
    </row>
    <row r="112" spans="1:8" s="15" customFormat="1" ht="30" customHeight="1" thickBot="1" x14ac:dyDescent="0.25">
      <c r="A112" s="21" t="s">
        <v>76</v>
      </c>
      <c r="B112" s="12">
        <v>50</v>
      </c>
      <c r="C112" s="22">
        <v>2008</v>
      </c>
      <c r="D112" s="22">
        <v>467</v>
      </c>
      <c r="E112" s="14">
        <v>3.3</v>
      </c>
      <c r="F112" s="14">
        <v>6.2</v>
      </c>
      <c r="G112" s="14">
        <v>27.9</v>
      </c>
      <c r="H112" s="14">
        <v>180</v>
      </c>
    </row>
    <row r="113" spans="1:8" s="15" customFormat="1" ht="37.5" customHeight="1" thickBot="1" x14ac:dyDescent="0.25">
      <c r="A113" s="24" t="s">
        <v>28</v>
      </c>
      <c r="B113" s="25">
        <v>1100</v>
      </c>
      <c r="C113" s="12"/>
      <c r="D113" s="12"/>
      <c r="E113" s="26">
        <f>SUM(E104:E112)</f>
        <v>32.1</v>
      </c>
      <c r="F113" s="26">
        <f>SUM(F104:F112)</f>
        <v>42.900000000000006</v>
      </c>
      <c r="G113" s="26">
        <f>SUM(G104:G112)</f>
        <v>149.88999999999999</v>
      </c>
      <c r="H113" s="26">
        <f>SUM(H104:H112)</f>
        <v>1176.5999999999999</v>
      </c>
    </row>
    <row r="114" spans="1:8" s="15" customFormat="1" ht="37.5" customHeight="1" thickBot="1" x14ac:dyDescent="0.25">
      <c r="A114" s="107" t="s">
        <v>29</v>
      </c>
      <c r="B114" s="107"/>
      <c r="C114" s="12"/>
      <c r="D114" s="12"/>
      <c r="E114" s="26">
        <f>E113</f>
        <v>32.1</v>
      </c>
      <c r="F114" s="26">
        <f t="shared" ref="F114:H114" si="5">F113</f>
        <v>42.900000000000006</v>
      </c>
      <c r="G114" s="26">
        <f t="shared" si="5"/>
        <v>149.88999999999999</v>
      </c>
      <c r="H114" s="26">
        <f t="shared" si="5"/>
        <v>1176.5999999999999</v>
      </c>
    </row>
    <row r="115" spans="1:8" ht="27" customHeight="1" thickBot="1" x14ac:dyDescent="0.3">
      <c r="A115" s="111"/>
      <c r="B115" s="112"/>
      <c r="C115" s="112"/>
      <c r="D115" s="112"/>
      <c r="E115" s="112"/>
      <c r="F115" s="112"/>
      <c r="G115" s="112"/>
      <c r="H115" s="113"/>
    </row>
    <row r="116" spans="1:8" s="56" customFormat="1" ht="37.5" customHeight="1" thickBot="1" x14ac:dyDescent="0.25">
      <c r="A116" s="108" t="s">
        <v>4</v>
      </c>
      <c r="B116" s="9" t="s">
        <v>5</v>
      </c>
      <c r="C116" s="109" t="s">
        <v>6</v>
      </c>
      <c r="D116" s="104" t="s">
        <v>7</v>
      </c>
      <c r="E116" s="104" t="s">
        <v>8</v>
      </c>
      <c r="F116" s="104" t="s">
        <v>9</v>
      </c>
      <c r="G116" s="104" t="s">
        <v>10</v>
      </c>
      <c r="H116" s="105" t="s">
        <v>11</v>
      </c>
    </row>
    <row r="117" spans="1:8" s="56" customFormat="1" ht="37.5" customHeight="1" thickBot="1" x14ac:dyDescent="0.25">
      <c r="A117" s="108"/>
      <c r="B117" s="104" t="s">
        <v>12</v>
      </c>
      <c r="C117" s="109"/>
      <c r="D117" s="104"/>
      <c r="E117" s="104"/>
      <c r="F117" s="104"/>
      <c r="G117" s="104"/>
      <c r="H117" s="105"/>
    </row>
    <row r="118" spans="1:8" s="56" customFormat="1" ht="37.5" customHeight="1" thickBot="1" x14ac:dyDescent="0.25">
      <c r="A118" s="108"/>
      <c r="B118" s="104"/>
      <c r="C118" s="109"/>
      <c r="D118" s="104"/>
      <c r="E118" s="9" t="s">
        <v>13</v>
      </c>
      <c r="F118" s="9" t="s">
        <v>13</v>
      </c>
      <c r="G118" s="9" t="s">
        <v>13</v>
      </c>
      <c r="H118" s="105"/>
    </row>
    <row r="119" spans="1:8" s="15" customFormat="1" ht="38.25" customHeight="1" thickBot="1" x14ac:dyDescent="0.25">
      <c r="A119" s="108"/>
      <c r="B119" s="104"/>
      <c r="C119" s="109"/>
      <c r="D119" s="104"/>
      <c r="E119" s="9" t="s">
        <v>12</v>
      </c>
      <c r="F119" s="9" t="s">
        <v>12</v>
      </c>
      <c r="G119" s="9" t="s">
        <v>12</v>
      </c>
      <c r="H119" s="105"/>
    </row>
    <row r="120" spans="1:8" s="56" customFormat="1" ht="24" customHeight="1" thickBot="1" x14ac:dyDescent="0.25">
      <c r="A120" s="106" t="s">
        <v>77</v>
      </c>
      <c r="B120" s="106"/>
      <c r="C120" s="106"/>
      <c r="D120" s="106"/>
      <c r="E120" s="106"/>
      <c r="F120" s="106"/>
      <c r="G120" s="106"/>
      <c r="H120" s="106"/>
    </row>
    <row r="121" spans="1:8" s="56" customFormat="1" ht="24" customHeight="1" thickBot="1" x14ac:dyDescent="0.25">
      <c r="A121" s="106" t="s">
        <v>15</v>
      </c>
      <c r="B121" s="106"/>
      <c r="C121" s="106"/>
      <c r="D121" s="106"/>
      <c r="E121" s="106"/>
      <c r="F121" s="106"/>
      <c r="G121" s="106"/>
      <c r="H121" s="106"/>
    </row>
    <row r="122" spans="1:8" s="56" customFormat="1" ht="37.5" customHeight="1" thickBot="1" x14ac:dyDescent="0.25">
      <c r="A122" s="11" t="s">
        <v>78</v>
      </c>
      <c r="B122" s="12">
        <v>100</v>
      </c>
      <c r="C122" s="12" t="s">
        <v>37</v>
      </c>
      <c r="D122" s="12" t="s">
        <v>79</v>
      </c>
      <c r="E122" s="14">
        <v>1.6</v>
      </c>
      <c r="F122" s="14">
        <v>5.0999999999999996</v>
      </c>
      <c r="G122" s="14">
        <v>7.7</v>
      </c>
      <c r="H122" s="14">
        <v>83</v>
      </c>
    </row>
    <row r="123" spans="1:8" s="56" customFormat="1" ht="37.5" customHeight="1" thickBot="1" x14ac:dyDescent="0.25">
      <c r="A123" s="34" t="s">
        <v>80</v>
      </c>
      <c r="B123" s="33" t="s">
        <v>44</v>
      </c>
      <c r="C123" s="12">
        <v>2008</v>
      </c>
      <c r="D123" s="12" t="s">
        <v>81</v>
      </c>
      <c r="E123" s="14">
        <v>6.3</v>
      </c>
      <c r="F123" s="14">
        <v>7.09</v>
      </c>
      <c r="G123" s="14">
        <v>14</v>
      </c>
      <c r="H123" s="14">
        <v>156.76</v>
      </c>
    </row>
    <row r="124" spans="1:8" s="56" customFormat="1" ht="37.5" customHeight="1" thickBot="1" x14ac:dyDescent="0.25">
      <c r="A124" s="11" t="s">
        <v>82</v>
      </c>
      <c r="B124" s="12">
        <v>280</v>
      </c>
      <c r="C124" s="12">
        <v>2008</v>
      </c>
      <c r="D124" s="12">
        <v>258</v>
      </c>
      <c r="E124" s="14">
        <v>11.6</v>
      </c>
      <c r="F124" s="14">
        <v>13.6</v>
      </c>
      <c r="G124" s="14">
        <v>23.7</v>
      </c>
      <c r="H124" s="14">
        <v>269</v>
      </c>
    </row>
    <row r="125" spans="1:8" s="56" customFormat="1" ht="37.5" customHeight="1" thickBot="1" x14ac:dyDescent="0.25">
      <c r="A125" s="11" t="s">
        <v>83</v>
      </c>
      <c r="B125" s="12">
        <v>200</v>
      </c>
      <c r="C125" s="12">
        <v>2008</v>
      </c>
      <c r="D125" s="12">
        <v>401</v>
      </c>
      <c r="E125" s="14">
        <v>0.5</v>
      </c>
      <c r="F125" s="14">
        <v>0.1</v>
      </c>
      <c r="G125" s="14">
        <v>28.1</v>
      </c>
      <c r="H125" s="14">
        <v>116</v>
      </c>
    </row>
    <row r="126" spans="1:8" s="56" customFormat="1" ht="37.5" customHeight="1" thickBot="1" x14ac:dyDescent="0.25">
      <c r="A126" s="11" t="s">
        <v>24</v>
      </c>
      <c r="B126" s="12">
        <v>60</v>
      </c>
      <c r="C126" s="12" t="s">
        <v>25</v>
      </c>
      <c r="D126" s="12">
        <v>1</v>
      </c>
      <c r="E126" s="14">
        <v>4.2</v>
      </c>
      <c r="F126" s="14">
        <v>0.6</v>
      </c>
      <c r="G126" s="14">
        <v>27.9</v>
      </c>
      <c r="H126" s="14">
        <v>135</v>
      </c>
    </row>
    <row r="127" spans="1:8" s="15" customFormat="1" ht="39.75" customHeight="1" thickBot="1" x14ac:dyDescent="0.25">
      <c r="A127" s="21" t="s">
        <v>26</v>
      </c>
      <c r="B127" s="12">
        <v>50</v>
      </c>
      <c r="C127" s="22" t="s">
        <v>25</v>
      </c>
      <c r="D127" s="22">
        <v>10</v>
      </c>
      <c r="E127" s="14">
        <v>4.3</v>
      </c>
      <c r="F127" s="14">
        <v>1.2</v>
      </c>
      <c r="G127" s="14">
        <v>26.8</v>
      </c>
      <c r="H127" s="14">
        <v>135</v>
      </c>
    </row>
    <row r="128" spans="1:8" s="15" customFormat="1" ht="39" customHeight="1" thickBot="1" x14ac:dyDescent="0.25">
      <c r="A128" s="16" t="s">
        <v>27</v>
      </c>
      <c r="B128" s="12">
        <v>125</v>
      </c>
      <c r="C128" s="12" t="s">
        <v>25</v>
      </c>
      <c r="D128" s="12">
        <v>6</v>
      </c>
      <c r="E128" s="14">
        <v>3.9</v>
      </c>
      <c r="F128" s="14">
        <v>3.1</v>
      </c>
      <c r="G128" s="14">
        <v>22.5</v>
      </c>
      <c r="H128" s="14">
        <v>133.80000000000001</v>
      </c>
    </row>
    <row r="129" spans="1:8" s="56" customFormat="1" ht="37.5" customHeight="1" thickBot="1" x14ac:dyDescent="0.25">
      <c r="A129" s="24" t="s">
        <v>28</v>
      </c>
      <c r="B129" s="57">
        <v>1085</v>
      </c>
      <c r="C129" s="58"/>
      <c r="D129" s="58"/>
      <c r="E129" s="59">
        <f>SUM(E122:E128)</f>
        <v>32.4</v>
      </c>
      <c r="F129" s="59">
        <f>SUM(F122:F128)</f>
        <v>30.790000000000003</v>
      </c>
      <c r="G129" s="59">
        <f>SUM(G122:G128)</f>
        <v>150.70000000000002</v>
      </c>
      <c r="H129" s="59">
        <f>SUM(H122:H128)</f>
        <v>1028.56</v>
      </c>
    </row>
    <row r="130" spans="1:8" s="60" customFormat="1" ht="16.5" hidden="1" customHeight="1" x14ac:dyDescent="0.25">
      <c r="A130" s="49"/>
      <c r="B130" s="40"/>
      <c r="C130" s="27"/>
      <c r="D130" s="40"/>
      <c r="E130" s="39" t="e">
        <f>#REF!*4/$H$41</f>
        <v>#REF!</v>
      </c>
      <c r="F130" s="39" t="e">
        <f>#REF!*9/$H$41</f>
        <v>#REF!</v>
      </c>
      <c r="G130" s="39" t="e">
        <f>#REF!*4/$H$41</f>
        <v>#REF!</v>
      </c>
      <c r="H130" s="50"/>
    </row>
    <row r="131" spans="1:8" s="60" customFormat="1" ht="30" customHeight="1" thickBot="1" x14ac:dyDescent="0.3">
      <c r="A131" s="107" t="s">
        <v>29</v>
      </c>
      <c r="B131" s="107"/>
      <c r="C131" s="12"/>
      <c r="D131" s="12"/>
      <c r="E131" s="26">
        <f>E129</f>
        <v>32.4</v>
      </c>
      <c r="F131" s="26">
        <f t="shared" ref="F131:H131" si="6">F129</f>
        <v>30.790000000000003</v>
      </c>
      <c r="G131" s="26">
        <f t="shared" si="6"/>
        <v>150.70000000000002</v>
      </c>
      <c r="H131" s="26">
        <f t="shared" si="6"/>
        <v>1028.56</v>
      </c>
    </row>
    <row r="132" spans="1:8" ht="16.5" customHeight="1" thickBot="1" x14ac:dyDescent="0.3">
      <c r="A132" s="111"/>
      <c r="B132" s="112"/>
      <c r="C132" s="112"/>
      <c r="D132" s="112"/>
      <c r="E132" s="112"/>
      <c r="F132" s="112"/>
      <c r="G132" s="112"/>
      <c r="H132" s="113"/>
    </row>
    <row r="133" spans="1:8" s="10" customFormat="1" ht="37.5" customHeight="1" thickBot="1" x14ac:dyDescent="0.25">
      <c r="A133" s="108" t="s">
        <v>4</v>
      </c>
      <c r="B133" s="9" t="s">
        <v>5</v>
      </c>
      <c r="C133" s="109" t="s">
        <v>6</v>
      </c>
      <c r="D133" s="104" t="s">
        <v>7</v>
      </c>
      <c r="E133" s="104" t="s">
        <v>8</v>
      </c>
      <c r="F133" s="104" t="s">
        <v>9</v>
      </c>
      <c r="G133" s="104" t="s">
        <v>10</v>
      </c>
      <c r="H133" s="105" t="s">
        <v>11</v>
      </c>
    </row>
    <row r="134" spans="1:8" s="10" customFormat="1" ht="37.5" customHeight="1" thickBot="1" x14ac:dyDescent="0.25">
      <c r="A134" s="108"/>
      <c r="B134" s="104" t="s">
        <v>12</v>
      </c>
      <c r="C134" s="109"/>
      <c r="D134" s="104"/>
      <c r="E134" s="104"/>
      <c r="F134" s="104"/>
      <c r="G134" s="104"/>
      <c r="H134" s="105"/>
    </row>
    <row r="135" spans="1:8" s="10" customFormat="1" ht="37.5" customHeight="1" thickBot="1" x14ac:dyDescent="0.25">
      <c r="A135" s="108"/>
      <c r="B135" s="104"/>
      <c r="C135" s="109"/>
      <c r="D135" s="104"/>
      <c r="E135" s="9" t="s">
        <v>13</v>
      </c>
      <c r="F135" s="9" t="s">
        <v>13</v>
      </c>
      <c r="G135" s="9" t="s">
        <v>13</v>
      </c>
      <c r="H135" s="105"/>
    </row>
    <row r="136" spans="1:8" s="10" customFormat="1" ht="21" customHeight="1" thickBot="1" x14ac:dyDescent="0.25">
      <c r="A136" s="108"/>
      <c r="B136" s="104"/>
      <c r="C136" s="109"/>
      <c r="D136" s="104"/>
      <c r="E136" s="9" t="s">
        <v>12</v>
      </c>
      <c r="F136" s="9" t="s">
        <v>12</v>
      </c>
      <c r="G136" s="9" t="s">
        <v>12</v>
      </c>
      <c r="H136" s="105"/>
    </row>
    <row r="137" spans="1:8" s="61" customFormat="1" ht="23.25" customHeight="1" thickBot="1" x14ac:dyDescent="0.25">
      <c r="A137" s="114" t="s">
        <v>84</v>
      </c>
      <c r="B137" s="114"/>
      <c r="C137" s="114"/>
      <c r="D137" s="114"/>
      <c r="E137" s="114"/>
      <c r="F137" s="114"/>
      <c r="G137" s="114"/>
      <c r="H137" s="114"/>
    </row>
    <row r="138" spans="1:8" s="10" customFormat="1" ht="18.75" customHeight="1" thickBot="1" x14ac:dyDescent="0.25">
      <c r="A138" s="106" t="s">
        <v>15</v>
      </c>
      <c r="B138" s="106"/>
      <c r="C138" s="106"/>
      <c r="D138" s="106"/>
      <c r="E138" s="106"/>
      <c r="F138" s="106"/>
      <c r="G138" s="106"/>
      <c r="H138" s="106"/>
    </row>
    <row r="139" spans="1:8" s="15" customFormat="1" ht="37.5" customHeight="1" thickBot="1" x14ac:dyDescent="0.25">
      <c r="A139" s="11" t="s">
        <v>85</v>
      </c>
      <c r="B139" s="12">
        <v>100</v>
      </c>
      <c r="C139" s="12">
        <v>2008</v>
      </c>
      <c r="D139" s="12">
        <v>51</v>
      </c>
      <c r="E139" s="14">
        <v>1.4</v>
      </c>
      <c r="F139" s="14">
        <v>6.8</v>
      </c>
      <c r="G139" s="14">
        <v>4.5999999999999996</v>
      </c>
      <c r="H139" s="14">
        <v>73</v>
      </c>
    </row>
    <row r="140" spans="1:8" s="15" customFormat="1" ht="37.5" customHeight="1" thickBot="1" x14ac:dyDescent="0.25">
      <c r="A140" s="53" t="s">
        <v>86</v>
      </c>
      <c r="B140" s="12" t="s">
        <v>19</v>
      </c>
      <c r="C140" s="12">
        <v>2011</v>
      </c>
      <c r="D140" s="12" t="s">
        <v>87</v>
      </c>
      <c r="E140" s="14">
        <v>4.9000000000000004</v>
      </c>
      <c r="F140" s="14">
        <v>7.2</v>
      </c>
      <c r="G140" s="14">
        <v>6.8</v>
      </c>
      <c r="H140" s="14">
        <v>101</v>
      </c>
    </row>
    <row r="141" spans="1:8" s="15" customFormat="1" ht="37.5" customHeight="1" thickBot="1" x14ac:dyDescent="0.25">
      <c r="A141" s="34" t="s">
        <v>88</v>
      </c>
      <c r="B141" s="32">
        <v>100</v>
      </c>
      <c r="C141" s="12">
        <v>2008</v>
      </c>
      <c r="D141" s="12" t="s">
        <v>89</v>
      </c>
      <c r="E141" s="14">
        <v>9.6</v>
      </c>
      <c r="F141" s="14">
        <v>8.1999999999999993</v>
      </c>
      <c r="G141" s="14">
        <v>10.199999999999999</v>
      </c>
      <c r="H141" s="14">
        <v>178</v>
      </c>
    </row>
    <row r="142" spans="1:8" s="15" customFormat="1" ht="37.5" customHeight="1" thickBot="1" x14ac:dyDescent="0.25">
      <c r="A142" s="21" t="s">
        <v>58</v>
      </c>
      <c r="B142" s="12">
        <v>180</v>
      </c>
      <c r="C142" s="12" t="s">
        <v>37</v>
      </c>
      <c r="D142" s="12">
        <v>335</v>
      </c>
      <c r="E142" s="14">
        <v>3.7</v>
      </c>
      <c r="F142" s="14">
        <v>6.48</v>
      </c>
      <c r="G142" s="14">
        <v>24.4</v>
      </c>
      <c r="H142" s="14">
        <v>169.2</v>
      </c>
    </row>
    <row r="143" spans="1:8" s="15" customFormat="1" ht="37.5" customHeight="1" thickBot="1" x14ac:dyDescent="0.25">
      <c r="A143" s="11" t="s">
        <v>90</v>
      </c>
      <c r="B143" s="12">
        <v>200</v>
      </c>
      <c r="C143" s="12">
        <v>2008</v>
      </c>
      <c r="D143" s="12">
        <v>406</v>
      </c>
      <c r="E143" s="14">
        <v>0.7</v>
      </c>
      <c r="F143" s="14">
        <v>0.1</v>
      </c>
      <c r="G143" s="14">
        <v>22.5</v>
      </c>
      <c r="H143" s="14">
        <v>81</v>
      </c>
    </row>
    <row r="144" spans="1:8" s="15" customFormat="1" ht="39.75" customHeight="1" thickBot="1" x14ac:dyDescent="0.25">
      <c r="A144" s="11" t="s">
        <v>24</v>
      </c>
      <c r="B144" s="12">
        <v>60</v>
      </c>
      <c r="C144" s="12" t="s">
        <v>25</v>
      </c>
      <c r="D144" s="12">
        <v>1</v>
      </c>
      <c r="E144" s="14">
        <v>4.2</v>
      </c>
      <c r="F144" s="14">
        <v>0.6</v>
      </c>
      <c r="G144" s="14">
        <v>27.9</v>
      </c>
      <c r="H144" s="14">
        <v>135</v>
      </c>
    </row>
    <row r="145" spans="1:8" s="15" customFormat="1" ht="39" customHeight="1" thickBot="1" x14ac:dyDescent="0.25">
      <c r="A145" s="21" t="s">
        <v>26</v>
      </c>
      <c r="B145" s="12">
        <v>50</v>
      </c>
      <c r="C145" s="22" t="s">
        <v>25</v>
      </c>
      <c r="D145" s="22">
        <v>10</v>
      </c>
      <c r="E145" s="14">
        <v>4.3</v>
      </c>
      <c r="F145" s="14">
        <v>1.2</v>
      </c>
      <c r="G145" s="14">
        <v>26.8</v>
      </c>
      <c r="H145" s="14">
        <v>135</v>
      </c>
    </row>
    <row r="146" spans="1:8" s="15" customFormat="1" ht="39" customHeight="1" thickBot="1" x14ac:dyDescent="0.25">
      <c r="A146" s="53" t="s">
        <v>39</v>
      </c>
      <c r="B146" s="48">
        <v>100</v>
      </c>
      <c r="C146" s="62">
        <v>2022</v>
      </c>
      <c r="D146" s="48">
        <v>231</v>
      </c>
      <c r="E146" s="54">
        <v>0.8</v>
      </c>
      <c r="F146" s="55">
        <v>0.2</v>
      </c>
      <c r="G146" s="54">
        <v>7.5</v>
      </c>
      <c r="H146" s="54">
        <v>38</v>
      </c>
    </row>
    <row r="147" spans="1:8" s="10" customFormat="1" ht="33" customHeight="1" thickBot="1" x14ac:dyDescent="0.25">
      <c r="A147" s="16" t="s">
        <v>50</v>
      </c>
      <c r="B147" s="48">
        <v>20</v>
      </c>
      <c r="C147" s="12" t="s">
        <v>25</v>
      </c>
      <c r="D147" s="35">
        <v>5</v>
      </c>
      <c r="E147" s="14">
        <v>1.4</v>
      </c>
      <c r="F147" s="37">
        <v>2.6</v>
      </c>
      <c r="G147" s="14">
        <v>14.6</v>
      </c>
      <c r="H147" s="14">
        <v>88</v>
      </c>
    </row>
    <row r="148" spans="1:8" s="15" customFormat="1" ht="37.5" customHeight="1" thickBot="1" x14ac:dyDescent="0.25">
      <c r="A148" s="24" t="s">
        <v>28</v>
      </c>
      <c r="B148" s="25">
        <v>1075</v>
      </c>
      <c r="C148" s="12"/>
      <c r="D148" s="12"/>
      <c r="E148" s="26">
        <f>SUM(E139:E147)</f>
        <v>31</v>
      </c>
      <c r="F148" s="26">
        <f>SUM(F139:F147)</f>
        <v>33.380000000000003</v>
      </c>
      <c r="G148" s="26">
        <f>SUM(G139:G147)</f>
        <v>145.29999999999998</v>
      </c>
      <c r="H148" s="26">
        <f>SUM(H139:H147)</f>
        <v>998.2</v>
      </c>
    </row>
    <row r="149" spans="1:8" s="15" customFormat="1" ht="37.5" customHeight="1" thickBot="1" x14ac:dyDescent="0.25">
      <c r="A149" s="107" t="s">
        <v>29</v>
      </c>
      <c r="B149" s="107"/>
      <c r="C149" s="12"/>
      <c r="D149" s="12"/>
      <c r="E149" s="26">
        <f>E148</f>
        <v>31</v>
      </c>
      <c r="F149" s="26">
        <f t="shared" ref="F149:H149" si="7">F148</f>
        <v>33.380000000000003</v>
      </c>
      <c r="G149" s="26">
        <f t="shared" si="7"/>
        <v>145.29999999999998</v>
      </c>
      <c r="H149" s="26">
        <f t="shared" si="7"/>
        <v>998.2</v>
      </c>
    </row>
    <row r="150" spans="1:8" ht="16.5" customHeight="1" thickBot="1" x14ac:dyDescent="0.3">
      <c r="A150" s="115" t="s">
        <v>59</v>
      </c>
      <c r="B150" s="112"/>
      <c r="C150" s="112"/>
      <c r="D150" s="112"/>
      <c r="E150" s="112"/>
      <c r="F150" s="112"/>
      <c r="G150" s="112"/>
      <c r="H150" s="113"/>
    </row>
    <row r="151" spans="1:8" s="10" customFormat="1" ht="38.25" customHeight="1" thickBot="1" x14ac:dyDescent="0.25">
      <c r="A151" s="108" t="s">
        <v>4</v>
      </c>
      <c r="B151" s="9" t="s">
        <v>5</v>
      </c>
      <c r="C151" s="109" t="s">
        <v>6</v>
      </c>
      <c r="D151" s="104" t="s">
        <v>7</v>
      </c>
      <c r="E151" s="104" t="s">
        <v>8</v>
      </c>
      <c r="F151" s="104" t="s">
        <v>9</v>
      </c>
      <c r="G151" s="104" t="s">
        <v>10</v>
      </c>
      <c r="H151" s="105" t="s">
        <v>11</v>
      </c>
    </row>
    <row r="152" spans="1:8" s="10" customFormat="1" ht="38.25" customHeight="1" thickBot="1" x14ac:dyDescent="0.25">
      <c r="A152" s="108"/>
      <c r="B152" s="104" t="s">
        <v>12</v>
      </c>
      <c r="C152" s="109"/>
      <c r="D152" s="104"/>
      <c r="E152" s="104"/>
      <c r="F152" s="104"/>
      <c r="G152" s="104"/>
      <c r="H152" s="105"/>
    </row>
    <row r="153" spans="1:8" s="10" customFormat="1" ht="38.25" customHeight="1" thickBot="1" x14ac:dyDescent="0.25">
      <c r="A153" s="108"/>
      <c r="B153" s="104"/>
      <c r="C153" s="109"/>
      <c r="D153" s="104"/>
      <c r="E153" s="9" t="s">
        <v>13</v>
      </c>
      <c r="F153" s="9" t="s">
        <v>13</v>
      </c>
      <c r="G153" s="9" t="s">
        <v>13</v>
      </c>
      <c r="H153" s="105"/>
    </row>
    <row r="154" spans="1:8" s="10" customFormat="1" ht="33" customHeight="1" thickBot="1" x14ac:dyDescent="0.25">
      <c r="A154" s="108"/>
      <c r="B154" s="104"/>
      <c r="C154" s="109"/>
      <c r="D154" s="104"/>
      <c r="E154" s="9" t="s">
        <v>12</v>
      </c>
      <c r="F154" s="9" t="s">
        <v>12</v>
      </c>
      <c r="G154" s="9" t="s">
        <v>12</v>
      </c>
      <c r="H154" s="105"/>
    </row>
    <row r="155" spans="1:8" s="61" customFormat="1" ht="24.75" customHeight="1" thickBot="1" x14ac:dyDescent="0.25">
      <c r="A155" s="106" t="s">
        <v>91</v>
      </c>
      <c r="B155" s="106"/>
      <c r="C155" s="106"/>
      <c r="D155" s="106"/>
      <c r="E155" s="106"/>
      <c r="F155" s="106"/>
      <c r="G155" s="106"/>
      <c r="H155" s="106"/>
    </row>
    <row r="156" spans="1:8" s="61" customFormat="1" ht="19.5" customHeight="1" thickBot="1" x14ac:dyDescent="0.25">
      <c r="A156" s="106" t="s">
        <v>15</v>
      </c>
      <c r="B156" s="106"/>
      <c r="C156" s="106"/>
      <c r="D156" s="106"/>
      <c r="E156" s="106"/>
      <c r="F156" s="106"/>
      <c r="G156" s="106"/>
      <c r="H156" s="106"/>
    </row>
    <row r="157" spans="1:8" s="56" customFormat="1" ht="46.5" customHeight="1" thickBot="1" x14ac:dyDescent="0.25">
      <c r="A157" s="31" t="s">
        <v>31</v>
      </c>
      <c r="B157" s="32">
        <v>100</v>
      </c>
      <c r="C157" s="12">
        <v>2011</v>
      </c>
      <c r="D157" s="12" t="s">
        <v>32</v>
      </c>
      <c r="E157" s="14">
        <v>1.6</v>
      </c>
      <c r="F157" s="14">
        <v>0.3</v>
      </c>
      <c r="G157" s="14">
        <v>2</v>
      </c>
      <c r="H157" s="14">
        <v>30.6</v>
      </c>
    </row>
    <row r="158" spans="1:8" s="56" customFormat="1" ht="37.5" customHeight="1" thickBot="1" x14ac:dyDescent="0.25">
      <c r="A158" s="34" t="s">
        <v>92</v>
      </c>
      <c r="B158" s="33" t="s">
        <v>70</v>
      </c>
      <c r="C158" s="12">
        <v>2008</v>
      </c>
      <c r="D158" s="12" t="s">
        <v>71</v>
      </c>
      <c r="E158" s="14">
        <v>4.5</v>
      </c>
      <c r="F158" s="14">
        <v>6.8</v>
      </c>
      <c r="G158" s="14">
        <v>9.1</v>
      </c>
      <c r="H158" s="14">
        <v>104.6</v>
      </c>
    </row>
    <row r="159" spans="1:8" s="56" customFormat="1" ht="37.5" customHeight="1" thickBot="1" x14ac:dyDescent="0.25">
      <c r="A159" s="34" t="s">
        <v>93</v>
      </c>
      <c r="B159" s="32">
        <v>100</v>
      </c>
      <c r="C159" s="12">
        <v>2011</v>
      </c>
      <c r="D159" s="12">
        <v>294</v>
      </c>
      <c r="E159" s="14">
        <v>8.1999999999999993</v>
      </c>
      <c r="F159" s="14">
        <v>11.5</v>
      </c>
      <c r="G159" s="14">
        <v>10.5</v>
      </c>
      <c r="H159" s="14">
        <v>145.30000000000001</v>
      </c>
    </row>
    <row r="160" spans="1:8" s="56" customFormat="1" ht="37.5" customHeight="1" thickBot="1" x14ac:dyDescent="0.25">
      <c r="A160" s="21" t="s">
        <v>75</v>
      </c>
      <c r="B160" s="12">
        <v>180</v>
      </c>
      <c r="C160" s="12">
        <v>2008</v>
      </c>
      <c r="D160" s="12">
        <v>323</v>
      </c>
      <c r="E160" s="14">
        <v>4.0999999999999996</v>
      </c>
      <c r="F160" s="14">
        <v>8.3000000000000007</v>
      </c>
      <c r="G160" s="14">
        <v>25.8</v>
      </c>
      <c r="H160" s="14">
        <v>235.5</v>
      </c>
    </row>
    <row r="161" spans="1:8" s="56" customFormat="1" ht="37.5" customHeight="1" thickBot="1" x14ac:dyDescent="0.25">
      <c r="A161" s="11" t="s">
        <v>23</v>
      </c>
      <c r="B161" s="12">
        <v>200</v>
      </c>
      <c r="C161" s="12">
        <v>2008</v>
      </c>
      <c r="D161" s="12">
        <v>442</v>
      </c>
      <c r="E161" s="14">
        <v>1</v>
      </c>
      <c r="F161" s="14">
        <v>0.2</v>
      </c>
      <c r="G161" s="14">
        <v>19.8</v>
      </c>
      <c r="H161" s="14">
        <v>86</v>
      </c>
    </row>
    <row r="162" spans="1:8" s="15" customFormat="1" ht="39.75" customHeight="1" thickBot="1" x14ac:dyDescent="0.25">
      <c r="A162" s="11" t="s">
        <v>24</v>
      </c>
      <c r="B162" s="12">
        <v>60</v>
      </c>
      <c r="C162" s="12" t="s">
        <v>25</v>
      </c>
      <c r="D162" s="12">
        <v>1</v>
      </c>
      <c r="E162" s="14">
        <v>4.2</v>
      </c>
      <c r="F162" s="14">
        <v>0.6</v>
      </c>
      <c r="G162" s="14">
        <v>27.9</v>
      </c>
      <c r="H162" s="14">
        <v>135</v>
      </c>
    </row>
    <row r="163" spans="1:8" s="15" customFormat="1" ht="39" customHeight="1" thickBot="1" x14ac:dyDescent="0.25">
      <c r="A163" s="21" t="s">
        <v>26</v>
      </c>
      <c r="B163" s="12">
        <v>50</v>
      </c>
      <c r="C163" s="22" t="s">
        <v>25</v>
      </c>
      <c r="D163" s="22">
        <v>10</v>
      </c>
      <c r="E163" s="14">
        <v>4.3</v>
      </c>
      <c r="F163" s="14">
        <v>1.2</v>
      </c>
      <c r="G163" s="14">
        <v>26.8</v>
      </c>
      <c r="H163" s="14">
        <v>135</v>
      </c>
    </row>
    <row r="164" spans="1:8" s="56" customFormat="1" ht="37.5" customHeight="1" thickBot="1" x14ac:dyDescent="0.25">
      <c r="A164" s="16" t="s">
        <v>94</v>
      </c>
      <c r="B164" s="12">
        <v>125</v>
      </c>
      <c r="C164" s="12" t="s">
        <v>25</v>
      </c>
      <c r="D164" s="12">
        <v>6</v>
      </c>
      <c r="E164" s="14">
        <v>3.9</v>
      </c>
      <c r="F164" s="14">
        <v>3.1</v>
      </c>
      <c r="G164" s="14">
        <v>22.5</v>
      </c>
      <c r="H164" s="14">
        <v>133.80000000000001</v>
      </c>
    </row>
    <row r="165" spans="1:8" s="56" customFormat="1" ht="37.5" customHeight="1" thickBot="1" x14ac:dyDescent="0.25">
      <c r="A165" s="24" t="s">
        <v>28</v>
      </c>
      <c r="B165" s="25">
        <v>1075</v>
      </c>
      <c r="C165" s="12"/>
      <c r="D165" s="12"/>
      <c r="E165" s="26">
        <f>SUM(E157:E164)</f>
        <v>31.799999999999997</v>
      </c>
      <c r="F165" s="26">
        <f>SUM(F157:F164)</f>
        <v>32</v>
      </c>
      <c r="G165" s="26">
        <f>SUM(G157:G164)</f>
        <v>144.39999999999998</v>
      </c>
      <c r="H165" s="26">
        <f>SUM(H157:H164)</f>
        <v>1005.8</v>
      </c>
    </row>
    <row r="166" spans="1:8" s="56" customFormat="1" ht="37.5" customHeight="1" thickBot="1" x14ac:dyDescent="0.25">
      <c r="A166" s="107" t="s">
        <v>95</v>
      </c>
      <c r="B166" s="107"/>
      <c r="C166" s="12"/>
      <c r="D166" s="12"/>
      <c r="E166" s="26">
        <f>E165</f>
        <v>31.799999999999997</v>
      </c>
      <c r="F166" s="26">
        <f t="shared" ref="F166:H166" si="8">F165</f>
        <v>32</v>
      </c>
      <c r="G166" s="26">
        <f t="shared" si="8"/>
        <v>144.39999999999998</v>
      </c>
      <c r="H166" s="26">
        <f t="shared" si="8"/>
        <v>1005.8</v>
      </c>
    </row>
    <row r="167" spans="1:8" s="60" customFormat="1" ht="16.5" customHeight="1" thickBot="1" x14ac:dyDescent="0.3">
      <c r="A167" s="111"/>
      <c r="B167" s="112"/>
      <c r="C167" s="112"/>
      <c r="D167" s="112"/>
      <c r="E167" s="112"/>
      <c r="F167" s="112"/>
      <c r="G167" s="112"/>
      <c r="H167" s="113"/>
    </row>
    <row r="168" spans="1:8" s="61" customFormat="1" ht="37.5" customHeight="1" thickBot="1" x14ac:dyDescent="0.25">
      <c r="A168" s="108" t="s">
        <v>4</v>
      </c>
      <c r="B168" s="9" t="s">
        <v>5</v>
      </c>
      <c r="C168" s="109" t="s">
        <v>6</v>
      </c>
      <c r="D168" s="104" t="s">
        <v>7</v>
      </c>
      <c r="E168" s="104" t="s">
        <v>8</v>
      </c>
      <c r="F168" s="104" t="s">
        <v>9</v>
      </c>
      <c r="G168" s="104" t="s">
        <v>10</v>
      </c>
      <c r="H168" s="105" t="s">
        <v>11</v>
      </c>
    </row>
    <row r="169" spans="1:8" s="61" customFormat="1" ht="37.5" customHeight="1" thickBot="1" x14ac:dyDescent="0.25">
      <c r="A169" s="108"/>
      <c r="B169" s="104" t="s">
        <v>12</v>
      </c>
      <c r="C169" s="109"/>
      <c r="D169" s="104"/>
      <c r="E169" s="104"/>
      <c r="F169" s="104"/>
      <c r="G169" s="104"/>
      <c r="H169" s="105"/>
    </row>
    <row r="170" spans="1:8" s="61" customFormat="1" ht="37.5" customHeight="1" thickBot="1" x14ac:dyDescent="0.25">
      <c r="A170" s="108"/>
      <c r="B170" s="104"/>
      <c r="C170" s="109"/>
      <c r="D170" s="104"/>
      <c r="E170" s="9" t="s">
        <v>13</v>
      </c>
      <c r="F170" s="9" t="s">
        <v>13</v>
      </c>
      <c r="G170" s="9" t="s">
        <v>13</v>
      </c>
      <c r="H170" s="105"/>
    </row>
    <row r="171" spans="1:8" s="61" customFormat="1" ht="30" customHeight="1" thickBot="1" x14ac:dyDescent="0.25">
      <c r="A171" s="108"/>
      <c r="B171" s="104"/>
      <c r="C171" s="109"/>
      <c r="D171" s="104"/>
      <c r="E171" s="9" t="s">
        <v>12</v>
      </c>
      <c r="F171" s="9" t="s">
        <v>12</v>
      </c>
      <c r="G171" s="9" t="s">
        <v>12</v>
      </c>
      <c r="H171" s="105"/>
    </row>
    <row r="172" spans="1:8" s="61" customFormat="1" ht="25.5" customHeight="1" thickBot="1" x14ac:dyDescent="0.25">
      <c r="A172" s="110" t="s">
        <v>96</v>
      </c>
      <c r="B172" s="110"/>
      <c r="C172" s="110"/>
      <c r="D172" s="110"/>
      <c r="E172" s="110"/>
      <c r="F172" s="110"/>
      <c r="G172" s="110"/>
      <c r="H172" s="110"/>
    </row>
    <row r="173" spans="1:8" s="61" customFormat="1" ht="25.5" customHeight="1" thickBot="1" x14ac:dyDescent="0.25">
      <c r="A173" s="106" t="s">
        <v>15</v>
      </c>
      <c r="B173" s="106"/>
      <c r="C173" s="106"/>
      <c r="D173" s="106"/>
      <c r="E173" s="106"/>
      <c r="F173" s="106"/>
      <c r="G173" s="106"/>
      <c r="H173" s="106"/>
    </row>
    <row r="174" spans="1:8" s="56" customFormat="1" ht="37.5" customHeight="1" thickBot="1" x14ac:dyDescent="0.25">
      <c r="A174" s="53" t="s">
        <v>16</v>
      </c>
      <c r="B174" s="12">
        <v>100</v>
      </c>
      <c r="C174" s="13">
        <v>2011</v>
      </c>
      <c r="D174" s="12" t="s">
        <v>17</v>
      </c>
      <c r="E174" s="14">
        <v>0.8</v>
      </c>
      <c r="F174" s="14">
        <v>0.1</v>
      </c>
      <c r="G174" s="14">
        <v>3.1</v>
      </c>
      <c r="H174" s="14">
        <v>13</v>
      </c>
    </row>
    <row r="175" spans="1:8" s="56" customFormat="1" ht="37.5" customHeight="1" thickBot="1" x14ac:dyDescent="0.25">
      <c r="A175" s="31" t="s">
        <v>97</v>
      </c>
      <c r="B175" s="33" t="s">
        <v>19</v>
      </c>
      <c r="C175" s="12">
        <v>2008</v>
      </c>
      <c r="D175" s="12" t="s">
        <v>98</v>
      </c>
      <c r="E175" s="14">
        <v>4.5</v>
      </c>
      <c r="F175" s="14">
        <v>9.44</v>
      </c>
      <c r="G175" s="14">
        <v>8.3000000000000007</v>
      </c>
      <c r="H175" s="14">
        <v>119.5</v>
      </c>
    </row>
    <row r="176" spans="1:8" s="56" customFormat="1" ht="37.5" customHeight="1" thickBot="1" x14ac:dyDescent="0.25">
      <c r="A176" s="34" t="s">
        <v>99</v>
      </c>
      <c r="B176" s="32">
        <v>100</v>
      </c>
      <c r="C176" s="12" t="s">
        <v>100</v>
      </c>
      <c r="D176" s="12">
        <v>10</v>
      </c>
      <c r="E176" s="14">
        <v>9.4</v>
      </c>
      <c r="F176" s="14">
        <v>9.8000000000000007</v>
      </c>
      <c r="G176" s="14">
        <v>3.6</v>
      </c>
      <c r="H176" s="14">
        <v>134.69999999999999</v>
      </c>
    </row>
    <row r="177" spans="1:8" s="56" customFormat="1" ht="37.5" customHeight="1" thickBot="1" x14ac:dyDescent="0.25">
      <c r="A177" s="11" t="s">
        <v>22</v>
      </c>
      <c r="B177" s="12">
        <v>180</v>
      </c>
      <c r="C177" s="12">
        <v>2008</v>
      </c>
      <c r="D177" s="12">
        <v>325</v>
      </c>
      <c r="E177" s="14">
        <v>4.4000000000000004</v>
      </c>
      <c r="F177" s="14">
        <v>7.6</v>
      </c>
      <c r="G177" s="14">
        <v>29.4</v>
      </c>
      <c r="H177" s="14">
        <v>203.6</v>
      </c>
    </row>
    <row r="178" spans="1:8" s="56" customFormat="1" ht="37.5" customHeight="1" thickBot="1" x14ac:dyDescent="0.25">
      <c r="A178" s="11" t="s">
        <v>64</v>
      </c>
      <c r="B178" s="12">
        <v>200</v>
      </c>
      <c r="C178" s="12">
        <v>2008</v>
      </c>
      <c r="D178" s="12">
        <v>402</v>
      </c>
      <c r="E178" s="14">
        <v>0.6</v>
      </c>
      <c r="F178" s="14">
        <v>0.1</v>
      </c>
      <c r="G178" s="14">
        <v>17.3</v>
      </c>
      <c r="H178" s="14">
        <v>102</v>
      </c>
    </row>
    <row r="179" spans="1:8" s="15" customFormat="1" ht="39.75" customHeight="1" thickBot="1" x14ac:dyDescent="0.25">
      <c r="A179" s="11" t="s">
        <v>24</v>
      </c>
      <c r="B179" s="12">
        <v>60</v>
      </c>
      <c r="C179" s="12" t="s">
        <v>25</v>
      </c>
      <c r="D179" s="12">
        <v>1</v>
      </c>
      <c r="E179" s="14">
        <v>4.2</v>
      </c>
      <c r="F179" s="14">
        <v>0.6</v>
      </c>
      <c r="G179" s="14">
        <v>27.9</v>
      </c>
      <c r="H179" s="14">
        <v>135</v>
      </c>
    </row>
    <row r="180" spans="1:8" s="15" customFormat="1" ht="39" customHeight="1" thickBot="1" x14ac:dyDescent="0.25">
      <c r="A180" s="21" t="s">
        <v>26</v>
      </c>
      <c r="B180" s="12">
        <v>50</v>
      </c>
      <c r="C180" s="22" t="s">
        <v>25</v>
      </c>
      <c r="D180" s="22">
        <v>10</v>
      </c>
      <c r="E180" s="14">
        <v>4.3</v>
      </c>
      <c r="F180" s="14">
        <v>1.2</v>
      </c>
      <c r="G180" s="14">
        <v>26.8</v>
      </c>
      <c r="H180" s="14">
        <v>135</v>
      </c>
    </row>
    <row r="181" spans="1:8" s="15" customFormat="1" ht="39" customHeight="1" thickBot="1" x14ac:dyDescent="0.25">
      <c r="A181" s="53" t="s">
        <v>49</v>
      </c>
      <c r="B181" s="48">
        <v>100</v>
      </c>
      <c r="C181" s="63">
        <v>2022</v>
      </c>
      <c r="D181" s="64">
        <v>231</v>
      </c>
      <c r="E181" s="65">
        <v>0.8</v>
      </c>
      <c r="F181" s="66">
        <v>0.2</v>
      </c>
      <c r="G181" s="65">
        <v>7.5</v>
      </c>
      <c r="H181" s="65">
        <v>38</v>
      </c>
    </row>
    <row r="182" spans="1:8" s="56" customFormat="1" ht="37.5" customHeight="1" thickBot="1" x14ac:dyDescent="0.25">
      <c r="A182" s="24" t="s">
        <v>28</v>
      </c>
      <c r="B182" s="25">
        <v>1055</v>
      </c>
      <c r="C182" s="67"/>
      <c r="D182" s="67"/>
      <c r="E182" s="68">
        <f>SUM(E174:E181)</f>
        <v>29.000000000000004</v>
      </c>
      <c r="F182" s="68">
        <f>SUM(F174:F181)</f>
        <v>29.04</v>
      </c>
      <c r="G182" s="68">
        <f>SUM(G174:G181)</f>
        <v>123.89999999999999</v>
      </c>
      <c r="H182" s="68">
        <f>SUM(H174:H181)</f>
        <v>880.8</v>
      </c>
    </row>
    <row r="183" spans="1:8" s="56" customFormat="1" ht="37.5" customHeight="1" thickBot="1" x14ac:dyDescent="0.25">
      <c r="A183" s="107" t="s">
        <v>29</v>
      </c>
      <c r="B183" s="107"/>
      <c r="C183" s="12"/>
      <c r="D183" s="12"/>
      <c r="E183" s="26">
        <f>E182</f>
        <v>29.000000000000004</v>
      </c>
      <c r="F183" s="26">
        <f t="shared" ref="F183:H183" si="9">F182</f>
        <v>29.04</v>
      </c>
      <c r="G183" s="26">
        <f t="shared" si="9"/>
        <v>123.89999999999999</v>
      </c>
      <c r="H183" s="26">
        <f t="shared" si="9"/>
        <v>880.8</v>
      </c>
    </row>
    <row r="184" spans="1:8" s="60" customFormat="1" ht="16.5" customHeight="1" thickBot="1" x14ac:dyDescent="0.3">
      <c r="A184" s="111"/>
      <c r="B184" s="112"/>
      <c r="C184" s="112"/>
      <c r="D184" s="112"/>
      <c r="E184" s="112"/>
      <c r="F184" s="112"/>
      <c r="G184" s="112"/>
      <c r="H184" s="113"/>
    </row>
    <row r="185" spans="1:8" s="56" customFormat="1" ht="37.5" customHeight="1" thickBot="1" x14ac:dyDescent="0.25">
      <c r="A185" s="108" t="s">
        <v>4</v>
      </c>
      <c r="B185" s="9" t="s">
        <v>5</v>
      </c>
      <c r="C185" s="109" t="s">
        <v>6</v>
      </c>
      <c r="D185" s="104" t="s">
        <v>7</v>
      </c>
      <c r="E185" s="104" t="s">
        <v>8</v>
      </c>
      <c r="F185" s="104" t="s">
        <v>9</v>
      </c>
      <c r="G185" s="104" t="s">
        <v>10</v>
      </c>
      <c r="H185" s="105" t="s">
        <v>11</v>
      </c>
    </row>
    <row r="186" spans="1:8" s="56" customFormat="1" ht="37.5" customHeight="1" thickBot="1" x14ac:dyDescent="0.25">
      <c r="A186" s="108"/>
      <c r="B186" s="104" t="s">
        <v>12</v>
      </c>
      <c r="C186" s="109"/>
      <c r="D186" s="104"/>
      <c r="E186" s="104"/>
      <c r="F186" s="104"/>
      <c r="G186" s="104"/>
      <c r="H186" s="105"/>
    </row>
    <row r="187" spans="1:8" s="56" customFormat="1" ht="37.5" customHeight="1" thickBot="1" x14ac:dyDescent="0.25">
      <c r="A187" s="108"/>
      <c r="B187" s="104"/>
      <c r="C187" s="109"/>
      <c r="D187" s="104"/>
      <c r="E187" s="9" t="s">
        <v>13</v>
      </c>
      <c r="F187" s="9" t="s">
        <v>13</v>
      </c>
      <c r="G187" s="9" t="s">
        <v>13</v>
      </c>
      <c r="H187" s="105"/>
    </row>
    <row r="188" spans="1:8" s="15" customFormat="1" ht="38.25" customHeight="1" thickBot="1" x14ac:dyDescent="0.25">
      <c r="A188" s="108"/>
      <c r="B188" s="104"/>
      <c r="C188" s="109"/>
      <c r="D188" s="104"/>
      <c r="E188" s="9" t="s">
        <v>12</v>
      </c>
      <c r="F188" s="9" t="s">
        <v>12</v>
      </c>
      <c r="G188" s="9" t="s">
        <v>12</v>
      </c>
      <c r="H188" s="105"/>
    </row>
    <row r="189" spans="1:8" s="56" customFormat="1" ht="24" customHeight="1" thickBot="1" x14ac:dyDescent="0.25">
      <c r="A189" s="106" t="s">
        <v>101</v>
      </c>
      <c r="B189" s="106"/>
      <c r="C189" s="106"/>
      <c r="D189" s="106"/>
      <c r="E189" s="106"/>
      <c r="F189" s="106"/>
      <c r="G189" s="106"/>
      <c r="H189" s="106"/>
    </row>
    <row r="190" spans="1:8" s="56" customFormat="1" ht="24" customHeight="1" thickBot="1" x14ac:dyDescent="0.25">
      <c r="A190" s="106" t="s">
        <v>15</v>
      </c>
      <c r="B190" s="106"/>
      <c r="C190" s="106"/>
      <c r="D190" s="106"/>
      <c r="E190" s="106"/>
      <c r="F190" s="106"/>
      <c r="G190" s="106"/>
      <c r="H190" s="106"/>
    </row>
    <row r="191" spans="1:8" s="56" customFormat="1" ht="37.5" customHeight="1" thickBot="1" x14ac:dyDescent="0.25">
      <c r="A191" s="11" t="s">
        <v>41</v>
      </c>
      <c r="B191" s="12" t="s">
        <v>42</v>
      </c>
      <c r="C191" s="12">
        <v>2011</v>
      </c>
      <c r="D191" s="12">
        <v>52</v>
      </c>
      <c r="E191" s="14">
        <v>1.4</v>
      </c>
      <c r="F191" s="14">
        <v>6</v>
      </c>
      <c r="G191" s="14">
        <v>8.3000000000000007</v>
      </c>
      <c r="H191" s="14">
        <v>92.8</v>
      </c>
    </row>
    <row r="192" spans="1:8" s="56" customFormat="1" ht="37.5" customHeight="1" thickBot="1" x14ac:dyDescent="0.25">
      <c r="A192" s="34" t="s">
        <v>102</v>
      </c>
      <c r="B192" s="33" t="s">
        <v>70</v>
      </c>
      <c r="C192" s="12">
        <v>2008</v>
      </c>
      <c r="D192" s="12" t="s">
        <v>103</v>
      </c>
      <c r="E192" s="14">
        <v>4.5999999999999996</v>
      </c>
      <c r="F192" s="14">
        <v>5.0999999999999996</v>
      </c>
      <c r="G192" s="14">
        <v>11.9</v>
      </c>
      <c r="H192" s="14">
        <v>114.8</v>
      </c>
    </row>
    <row r="193" spans="1:8" s="56" customFormat="1" ht="37.5" customHeight="1" thickBot="1" x14ac:dyDescent="0.25">
      <c r="A193" s="34" t="s">
        <v>104</v>
      </c>
      <c r="B193" s="32">
        <v>100</v>
      </c>
      <c r="C193" s="12" t="s">
        <v>105</v>
      </c>
      <c r="D193" s="12">
        <v>26</v>
      </c>
      <c r="E193" s="14">
        <v>10.9</v>
      </c>
      <c r="F193" s="14">
        <v>11.2</v>
      </c>
      <c r="G193" s="14">
        <v>5.17</v>
      </c>
      <c r="H193" s="14">
        <v>166.8</v>
      </c>
    </row>
    <row r="194" spans="1:8" s="56" customFormat="1" ht="37.5" customHeight="1" thickBot="1" x14ac:dyDescent="0.25">
      <c r="A194" s="21" t="s">
        <v>47</v>
      </c>
      <c r="B194" s="12">
        <v>180</v>
      </c>
      <c r="C194" s="12">
        <v>2008</v>
      </c>
      <c r="D194" s="12">
        <v>351</v>
      </c>
      <c r="E194" s="14">
        <v>3.2</v>
      </c>
      <c r="F194" s="14">
        <v>7.3</v>
      </c>
      <c r="G194" s="14">
        <v>19</v>
      </c>
      <c r="H194" s="14">
        <v>154.69999999999999</v>
      </c>
    </row>
    <row r="195" spans="1:8" s="56" customFormat="1" ht="37.5" customHeight="1" thickBot="1" x14ac:dyDescent="0.25">
      <c r="A195" s="34" t="s">
        <v>106</v>
      </c>
      <c r="B195" s="32">
        <v>200</v>
      </c>
      <c r="C195" s="12">
        <v>2008</v>
      </c>
      <c r="D195" s="12">
        <v>438</v>
      </c>
      <c r="E195" s="14">
        <v>0.1</v>
      </c>
      <c r="F195" s="14">
        <v>0.1</v>
      </c>
      <c r="G195" s="14">
        <v>26.4</v>
      </c>
      <c r="H195" s="52">
        <v>107.51</v>
      </c>
    </row>
    <row r="196" spans="1:8" s="15" customFormat="1" ht="39.75" customHeight="1" thickBot="1" x14ac:dyDescent="0.25">
      <c r="A196" s="11" t="s">
        <v>24</v>
      </c>
      <c r="B196" s="12">
        <v>60</v>
      </c>
      <c r="C196" s="12" t="s">
        <v>25</v>
      </c>
      <c r="D196" s="12">
        <v>1</v>
      </c>
      <c r="E196" s="14">
        <v>4.2</v>
      </c>
      <c r="F196" s="14">
        <v>0.6</v>
      </c>
      <c r="G196" s="14">
        <v>27.9</v>
      </c>
      <c r="H196" s="14">
        <v>135</v>
      </c>
    </row>
    <row r="197" spans="1:8" s="15" customFormat="1" ht="39" customHeight="1" thickBot="1" x14ac:dyDescent="0.25">
      <c r="A197" s="21" t="s">
        <v>26</v>
      </c>
      <c r="B197" s="12">
        <v>50</v>
      </c>
      <c r="C197" s="22" t="s">
        <v>25</v>
      </c>
      <c r="D197" s="22">
        <v>10</v>
      </c>
      <c r="E197" s="14">
        <v>4.3</v>
      </c>
      <c r="F197" s="14">
        <v>1.2</v>
      </c>
      <c r="G197" s="14">
        <v>26.8</v>
      </c>
      <c r="H197" s="14">
        <v>135</v>
      </c>
    </row>
    <row r="198" spans="1:8" s="56" customFormat="1" ht="37.5" customHeight="1" thickBot="1" x14ac:dyDescent="0.25">
      <c r="A198" s="53" t="s">
        <v>65</v>
      </c>
      <c r="B198" s="48">
        <v>100</v>
      </c>
      <c r="C198" s="13">
        <v>2022</v>
      </c>
      <c r="D198" s="48">
        <v>231</v>
      </c>
      <c r="E198" s="54">
        <v>0.9</v>
      </c>
      <c r="F198" s="55">
        <v>0.2</v>
      </c>
      <c r="G198" s="54">
        <v>8.1300000000000008</v>
      </c>
      <c r="H198" s="54">
        <v>43.33</v>
      </c>
    </row>
    <row r="199" spans="1:8" s="15" customFormat="1" ht="30" customHeight="1" thickBot="1" x14ac:dyDescent="0.25">
      <c r="A199" s="16" t="s">
        <v>94</v>
      </c>
      <c r="B199" s="12">
        <v>125</v>
      </c>
      <c r="C199" s="12" t="s">
        <v>25</v>
      </c>
      <c r="D199" s="12">
        <v>6</v>
      </c>
      <c r="E199" s="14">
        <v>3.9</v>
      </c>
      <c r="F199" s="14">
        <v>3.1</v>
      </c>
      <c r="G199" s="14">
        <v>22.5</v>
      </c>
      <c r="H199" s="14">
        <v>133.80000000000001</v>
      </c>
    </row>
    <row r="200" spans="1:8" s="56" customFormat="1" ht="37.5" customHeight="1" thickBot="1" x14ac:dyDescent="0.25">
      <c r="A200" s="24" t="s">
        <v>28</v>
      </c>
      <c r="B200" s="57">
        <v>1175</v>
      </c>
      <c r="C200" s="58"/>
      <c r="D200" s="58"/>
      <c r="E200" s="59">
        <f>SUM(E191:E199)</f>
        <v>33.5</v>
      </c>
      <c r="F200" s="59">
        <f>SUM(F191:F199)</f>
        <v>34.799999999999997</v>
      </c>
      <c r="G200" s="59">
        <f>SUM(G191:G199)</f>
        <v>156.10000000000002</v>
      </c>
      <c r="H200" s="59">
        <f>SUM(H191:H199)</f>
        <v>1083.74</v>
      </c>
    </row>
    <row r="201" spans="1:8" s="60" customFormat="1" ht="16.5" hidden="1" customHeight="1" x14ac:dyDescent="0.25">
      <c r="A201" s="49"/>
      <c r="B201" s="40"/>
      <c r="C201" s="27"/>
      <c r="D201" s="40"/>
      <c r="E201" s="39" t="e">
        <f>#REF!*4/$H$41</f>
        <v>#REF!</v>
      </c>
      <c r="F201" s="39" t="e">
        <f>#REF!*9/$H$41</f>
        <v>#REF!</v>
      </c>
      <c r="G201" s="39" t="e">
        <f>#REF!*4/$H$41</f>
        <v>#REF!</v>
      </c>
      <c r="H201" s="50"/>
    </row>
    <row r="202" spans="1:8" s="60" customFormat="1" ht="30" customHeight="1" thickBot="1" x14ac:dyDescent="0.3">
      <c r="A202" s="107" t="s">
        <v>29</v>
      </c>
      <c r="B202" s="107"/>
      <c r="C202" s="12"/>
      <c r="D202" s="12"/>
      <c r="E202" s="26">
        <f>E200</f>
        <v>33.5</v>
      </c>
      <c r="F202" s="26">
        <f t="shared" ref="F202:H202" si="10">F200</f>
        <v>34.799999999999997</v>
      </c>
      <c r="G202" s="26">
        <f t="shared" si="10"/>
        <v>156.10000000000002</v>
      </c>
      <c r="H202" s="26">
        <f t="shared" si="10"/>
        <v>1083.74</v>
      </c>
    </row>
    <row r="203" spans="1:8" s="60" customFormat="1" ht="16.5" customHeight="1" thickBot="1" x14ac:dyDescent="0.3">
      <c r="A203" s="69"/>
      <c r="B203" s="2"/>
      <c r="C203" s="2"/>
      <c r="D203" s="2"/>
      <c r="E203" s="2"/>
      <c r="F203" s="2"/>
      <c r="G203" s="2"/>
      <c r="H203" s="8"/>
    </row>
    <row r="204" spans="1:8" s="56" customFormat="1" ht="37.5" customHeight="1" thickBot="1" x14ac:dyDescent="0.25">
      <c r="A204" s="108" t="s">
        <v>4</v>
      </c>
      <c r="B204" s="9" t="s">
        <v>5</v>
      </c>
      <c r="C204" s="109" t="s">
        <v>6</v>
      </c>
      <c r="D204" s="104" t="s">
        <v>7</v>
      </c>
      <c r="E204" s="104" t="s">
        <v>8</v>
      </c>
      <c r="F204" s="104" t="s">
        <v>9</v>
      </c>
      <c r="G204" s="104" t="s">
        <v>10</v>
      </c>
      <c r="H204" s="105" t="s">
        <v>11</v>
      </c>
    </row>
    <row r="205" spans="1:8" s="56" customFormat="1" ht="37.5" customHeight="1" thickBot="1" x14ac:dyDescent="0.25">
      <c r="A205" s="108"/>
      <c r="B205" s="104" t="s">
        <v>12</v>
      </c>
      <c r="C205" s="109"/>
      <c r="D205" s="104"/>
      <c r="E205" s="104"/>
      <c r="F205" s="104"/>
      <c r="G205" s="104"/>
      <c r="H205" s="105"/>
    </row>
    <row r="206" spans="1:8" s="56" customFormat="1" ht="37.5" customHeight="1" thickBot="1" x14ac:dyDescent="0.25">
      <c r="A206" s="108"/>
      <c r="B206" s="104"/>
      <c r="C206" s="109"/>
      <c r="D206" s="104"/>
      <c r="E206" s="9" t="s">
        <v>13</v>
      </c>
      <c r="F206" s="9" t="s">
        <v>13</v>
      </c>
      <c r="G206" s="9" t="s">
        <v>13</v>
      </c>
      <c r="H206" s="105"/>
    </row>
    <row r="207" spans="1:8" s="15" customFormat="1" ht="38.25" customHeight="1" thickBot="1" x14ac:dyDescent="0.25">
      <c r="A207" s="108"/>
      <c r="B207" s="104"/>
      <c r="C207" s="109"/>
      <c r="D207" s="104"/>
      <c r="E207" s="9" t="s">
        <v>12</v>
      </c>
      <c r="F207" s="9" t="s">
        <v>12</v>
      </c>
      <c r="G207" s="9" t="s">
        <v>12</v>
      </c>
      <c r="H207" s="105"/>
    </row>
    <row r="208" spans="1:8" s="56" customFormat="1" ht="24" customHeight="1" thickBot="1" x14ac:dyDescent="0.25">
      <c r="A208" s="106" t="s">
        <v>107</v>
      </c>
      <c r="B208" s="106"/>
      <c r="C208" s="106"/>
      <c r="D208" s="106"/>
      <c r="E208" s="106"/>
      <c r="F208" s="106"/>
      <c r="G208" s="106"/>
      <c r="H208" s="106"/>
    </row>
    <row r="209" spans="1:8" s="56" customFormat="1" ht="24" customHeight="1" thickBot="1" x14ac:dyDescent="0.25">
      <c r="A209" s="106" t="s">
        <v>15</v>
      </c>
      <c r="B209" s="106"/>
      <c r="C209" s="106"/>
      <c r="D209" s="106"/>
      <c r="E209" s="106"/>
      <c r="F209" s="106"/>
      <c r="G209" s="106"/>
      <c r="H209" s="106"/>
    </row>
    <row r="210" spans="1:8" s="56" customFormat="1" ht="37.5" customHeight="1" thickBot="1" x14ac:dyDescent="0.25">
      <c r="A210" s="34" t="s">
        <v>108</v>
      </c>
      <c r="B210" s="32">
        <v>100</v>
      </c>
      <c r="C210" s="12">
        <v>2022</v>
      </c>
      <c r="D210" s="12">
        <v>30</v>
      </c>
      <c r="E210" s="14">
        <v>1.7</v>
      </c>
      <c r="F210" s="14">
        <v>8.8000000000000007</v>
      </c>
      <c r="G210" s="14">
        <v>11.9</v>
      </c>
      <c r="H210" s="14">
        <v>152.30000000000001</v>
      </c>
    </row>
    <row r="211" spans="1:8" s="56" customFormat="1" ht="37.5" customHeight="1" thickBot="1" x14ac:dyDescent="0.25">
      <c r="A211" s="34" t="s">
        <v>109</v>
      </c>
      <c r="B211" s="33" t="s">
        <v>19</v>
      </c>
      <c r="C211" s="12">
        <v>2008</v>
      </c>
      <c r="D211" s="12" t="s">
        <v>110</v>
      </c>
      <c r="E211" s="14">
        <v>4.8</v>
      </c>
      <c r="F211" s="14">
        <v>5.4</v>
      </c>
      <c r="G211" s="14">
        <v>8.6999999999999993</v>
      </c>
      <c r="H211" s="14">
        <v>107.6</v>
      </c>
    </row>
    <row r="212" spans="1:8" s="56" customFormat="1" ht="37.5" customHeight="1" thickBot="1" x14ac:dyDescent="0.25">
      <c r="A212" s="21" t="s">
        <v>111</v>
      </c>
      <c r="B212" s="18" t="s">
        <v>73</v>
      </c>
      <c r="C212" s="12">
        <v>2008</v>
      </c>
      <c r="D212" s="12" t="s">
        <v>112</v>
      </c>
      <c r="E212" s="14">
        <v>8.3000000000000007</v>
      </c>
      <c r="F212" s="14">
        <v>9.1</v>
      </c>
      <c r="G212" s="14">
        <v>7.1</v>
      </c>
      <c r="H212" s="14">
        <v>159.30000000000001</v>
      </c>
    </row>
    <row r="213" spans="1:8" s="56" customFormat="1" ht="37.5" customHeight="1" thickBot="1" x14ac:dyDescent="0.25">
      <c r="A213" s="21" t="s">
        <v>36</v>
      </c>
      <c r="B213" s="12">
        <v>180</v>
      </c>
      <c r="C213" s="70">
        <v>2008</v>
      </c>
      <c r="D213" s="12">
        <v>331</v>
      </c>
      <c r="E213" s="14">
        <v>6.6</v>
      </c>
      <c r="F213" s="14">
        <v>5.76</v>
      </c>
      <c r="G213" s="14">
        <v>30.2</v>
      </c>
      <c r="H213" s="14">
        <v>229.2</v>
      </c>
    </row>
    <row r="214" spans="1:8" s="56" customFormat="1" ht="37.5" customHeight="1" thickBot="1" x14ac:dyDescent="0.25">
      <c r="A214" s="53" t="s">
        <v>23</v>
      </c>
      <c r="B214" s="12">
        <v>200</v>
      </c>
      <c r="C214" s="12">
        <v>2008</v>
      </c>
      <c r="D214" s="12">
        <v>442</v>
      </c>
      <c r="E214" s="14">
        <v>1</v>
      </c>
      <c r="F214" s="14">
        <v>0.2</v>
      </c>
      <c r="G214" s="14">
        <v>19.8</v>
      </c>
      <c r="H214" s="14">
        <v>86</v>
      </c>
    </row>
    <row r="215" spans="1:8" s="15" customFormat="1" ht="39.75" customHeight="1" thickBot="1" x14ac:dyDescent="0.25">
      <c r="A215" s="11" t="s">
        <v>24</v>
      </c>
      <c r="B215" s="12">
        <v>60</v>
      </c>
      <c r="C215" s="12" t="s">
        <v>25</v>
      </c>
      <c r="D215" s="12">
        <v>1</v>
      </c>
      <c r="E215" s="14">
        <v>4.2</v>
      </c>
      <c r="F215" s="14">
        <v>0.6</v>
      </c>
      <c r="G215" s="14">
        <v>27.9</v>
      </c>
      <c r="H215" s="14">
        <v>135</v>
      </c>
    </row>
    <row r="216" spans="1:8" s="15" customFormat="1" ht="39" customHeight="1" thickBot="1" x14ac:dyDescent="0.25">
      <c r="A216" s="21" t="s">
        <v>26</v>
      </c>
      <c r="B216" s="12">
        <v>30</v>
      </c>
      <c r="C216" s="22" t="s">
        <v>25</v>
      </c>
      <c r="D216" s="22">
        <v>11</v>
      </c>
      <c r="E216" s="14">
        <v>2.6</v>
      </c>
      <c r="F216" s="14">
        <v>0.7</v>
      </c>
      <c r="G216" s="14">
        <v>16.100000000000001</v>
      </c>
      <c r="H216" s="14">
        <v>81</v>
      </c>
    </row>
    <row r="217" spans="1:8" s="15" customFormat="1" ht="39" customHeight="1" thickBot="1" x14ac:dyDescent="0.25">
      <c r="A217" s="53" t="s">
        <v>49</v>
      </c>
      <c r="B217" s="44">
        <v>100</v>
      </c>
      <c r="C217" s="13">
        <v>2022</v>
      </c>
      <c r="D217" s="13">
        <v>231</v>
      </c>
      <c r="E217" s="45">
        <v>0.4</v>
      </c>
      <c r="F217" s="46">
        <v>0.4</v>
      </c>
      <c r="G217" s="45">
        <v>9.8000000000000007</v>
      </c>
      <c r="H217" s="47">
        <v>47</v>
      </c>
    </row>
    <row r="218" spans="1:8" s="15" customFormat="1" ht="39" customHeight="1" thickBot="1" x14ac:dyDescent="0.25">
      <c r="A218" s="11" t="s">
        <v>113</v>
      </c>
      <c r="B218" s="44">
        <v>50</v>
      </c>
      <c r="C218" s="13">
        <v>2008</v>
      </c>
      <c r="D218" s="13">
        <v>464</v>
      </c>
      <c r="E218" s="45">
        <v>3.6</v>
      </c>
      <c r="F218" s="46">
        <v>2.1</v>
      </c>
      <c r="G218" s="45">
        <v>26.6</v>
      </c>
      <c r="H218" s="47">
        <v>141</v>
      </c>
    </row>
    <row r="219" spans="1:8" s="56" customFormat="1" ht="37.5" customHeight="1" thickBot="1" x14ac:dyDescent="0.25">
      <c r="A219" s="24" t="s">
        <v>28</v>
      </c>
      <c r="B219" s="57">
        <v>1105</v>
      </c>
      <c r="C219" s="58"/>
      <c r="D219" s="58"/>
      <c r="E219" s="59">
        <f>SUM(E210:E218)</f>
        <v>33.199999999999996</v>
      </c>
      <c r="F219" s="59">
        <f>SUM(F210:F218)</f>
        <v>33.06</v>
      </c>
      <c r="G219" s="59">
        <f>SUM(G210:G218)</f>
        <v>158.1</v>
      </c>
      <c r="H219" s="59">
        <f>SUM(H210:H218)</f>
        <v>1138.4000000000001</v>
      </c>
    </row>
    <row r="220" spans="1:8" s="60" customFormat="1" ht="16.5" hidden="1" customHeight="1" x14ac:dyDescent="0.25">
      <c r="A220" s="49"/>
      <c r="B220" s="40"/>
      <c r="C220" s="27"/>
      <c r="D220" s="40"/>
      <c r="E220" s="39" t="e">
        <f>#REF!*4/$H$41</f>
        <v>#REF!</v>
      </c>
      <c r="F220" s="39" t="e">
        <f>#REF!*9/$H$41</f>
        <v>#REF!</v>
      </c>
      <c r="G220" s="39" t="e">
        <f>#REF!*4/$H$41</f>
        <v>#REF!</v>
      </c>
      <c r="H220" s="50"/>
    </row>
    <row r="221" spans="1:8" s="60" customFormat="1" ht="30" customHeight="1" thickBot="1" x14ac:dyDescent="0.3">
      <c r="A221" s="107" t="s">
        <v>29</v>
      </c>
      <c r="B221" s="107"/>
      <c r="C221" s="12"/>
      <c r="D221" s="12"/>
      <c r="E221" s="26">
        <f>E219</f>
        <v>33.199999999999996</v>
      </c>
      <c r="F221" s="26">
        <f t="shared" ref="F221:H221" si="11">F219</f>
        <v>33.06</v>
      </c>
      <c r="G221" s="26">
        <f t="shared" si="11"/>
        <v>158.1</v>
      </c>
      <c r="H221" s="26">
        <f t="shared" si="11"/>
        <v>1138.4000000000001</v>
      </c>
    </row>
    <row r="222" spans="1:8" x14ac:dyDescent="0.25">
      <c r="A222" s="71"/>
      <c r="B222" s="72"/>
      <c r="C222" s="72"/>
      <c r="D222" s="72"/>
    </row>
    <row r="223" spans="1:8" s="60" customFormat="1" ht="30" customHeight="1" x14ac:dyDescent="0.25">
      <c r="A223" s="73"/>
      <c r="B223" s="73"/>
      <c r="C223" s="74"/>
      <c r="D223" s="74"/>
      <c r="E223" s="75"/>
      <c r="F223" s="75"/>
      <c r="G223" s="75"/>
      <c r="H223" s="75"/>
    </row>
    <row r="224" spans="1:8" s="60" customFormat="1" ht="30" customHeight="1" thickBot="1" x14ac:dyDescent="0.3">
      <c r="A224" s="76"/>
      <c r="B224" s="76"/>
      <c r="C224" s="77"/>
      <c r="D224" s="77"/>
      <c r="E224" s="78"/>
      <c r="F224" s="75"/>
      <c r="G224" s="75"/>
      <c r="H224" s="75"/>
    </row>
    <row r="225" spans="1:6" ht="30" customHeight="1" thickBot="1" x14ac:dyDescent="0.3">
      <c r="A225" s="79" t="s">
        <v>114</v>
      </c>
      <c r="B225" s="80" t="s">
        <v>115</v>
      </c>
      <c r="C225" s="80" t="s">
        <v>116</v>
      </c>
      <c r="D225" s="80" t="s">
        <v>117</v>
      </c>
      <c r="E225" s="81" t="s">
        <v>118</v>
      </c>
      <c r="F225" s="82"/>
    </row>
    <row r="226" spans="1:6" ht="27" customHeight="1" thickBot="1" x14ac:dyDescent="0.3">
      <c r="A226" s="79" t="s">
        <v>119</v>
      </c>
      <c r="B226" s="14">
        <f>E23</f>
        <v>31.4</v>
      </c>
      <c r="C226" s="14">
        <v>32.6</v>
      </c>
      <c r="D226" s="14">
        <f>G23</f>
        <v>145.30000000000001</v>
      </c>
      <c r="E226" s="14">
        <f>H23</f>
        <v>937.5</v>
      </c>
      <c r="F226" s="82"/>
    </row>
    <row r="227" spans="1:6" ht="27" customHeight="1" thickBot="1" x14ac:dyDescent="0.3">
      <c r="A227" s="79" t="s">
        <v>120</v>
      </c>
      <c r="B227" s="14">
        <f>E41</f>
        <v>32.199999999999996</v>
      </c>
      <c r="C227" s="14">
        <v>32.799999999999997</v>
      </c>
      <c r="D227" s="14">
        <f>G41</f>
        <v>137.60000000000002</v>
      </c>
      <c r="E227" s="14">
        <f>H41</f>
        <v>983.09999999999991</v>
      </c>
      <c r="F227" s="82"/>
    </row>
    <row r="228" spans="1:6" ht="27" customHeight="1" thickBot="1" x14ac:dyDescent="0.3">
      <c r="A228" s="79" t="s">
        <v>121</v>
      </c>
      <c r="B228" s="14">
        <f>E61</f>
        <v>31.399999999999995</v>
      </c>
      <c r="C228" s="14">
        <v>31.5</v>
      </c>
      <c r="D228" s="14">
        <f>G61</f>
        <v>149.6</v>
      </c>
      <c r="E228" s="14">
        <f>H61</f>
        <v>1043.5</v>
      </c>
      <c r="F228" s="82"/>
    </row>
    <row r="229" spans="1:6" ht="27" customHeight="1" thickBot="1" x14ac:dyDescent="0.3">
      <c r="A229" s="79" t="s">
        <v>122</v>
      </c>
      <c r="B229" s="14">
        <f>E79</f>
        <v>30.7</v>
      </c>
      <c r="C229" s="14">
        <v>30.3</v>
      </c>
      <c r="D229" s="14">
        <f>G79</f>
        <v>143.30000000000001</v>
      </c>
      <c r="E229" s="14">
        <f>H79</f>
        <v>927.2</v>
      </c>
      <c r="F229" s="82"/>
    </row>
    <row r="230" spans="1:6" ht="27" customHeight="1" thickBot="1" x14ac:dyDescent="0.3">
      <c r="A230" s="79" t="s">
        <v>123</v>
      </c>
      <c r="B230" s="14">
        <f>E96</f>
        <v>27.799999999999997</v>
      </c>
      <c r="C230" s="14">
        <v>33.4</v>
      </c>
      <c r="D230" s="14">
        <f>G96</f>
        <v>131.22999999999999</v>
      </c>
      <c r="E230" s="14">
        <f>H96</f>
        <v>957.23</v>
      </c>
      <c r="F230" s="82"/>
    </row>
    <row r="231" spans="1:6" ht="27" customHeight="1" thickBot="1" x14ac:dyDescent="0.3">
      <c r="A231" s="79" t="s">
        <v>124</v>
      </c>
      <c r="B231" s="14">
        <f>E114</f>
        <v>32.1</v>
      </c>
      <c r="C231" s="14">
        <f>F114</f>
        <v>42.900000000000006</v>
      </c>
      <c r="D231" s="14">
        <f>G114</f>
        <v>149.88999999999999</v>
      </c>
      <c r="E231" s="14">
        <f>H114</f>
        <v>1176.5999999999999</v>
      </c>
      <c r="F231" s="82"/>
    </row>
    <row r="232" spans="1:6" ht="27" customHeight="1" thickBot="1" x14ac:dyDescent="0.3">
      <c r="A232" s="24" t="s">
        <v>125</v>
      </c>
      <c r="B232" s="26">
        <f>SUM(B226:B231)</f>
        <v>185.6</v>
      </c>
      <c r="C232" s="26">
        <f t="shared" ref="C232:E232" si="12">SUM(C226:C231)</f>
        <v>203.5</v>
      </c>
      <c r="D232" s="26">
        <f t="shared" si="12"/>
        <v>856.92</v>
      </c>
      <c r="E232" s="26">
        <f t="shared" si="12"/>
        <v>6025.130000000001</v>
      </c>
      <c r="F232" s="83"/>
    </row>
    <row r="233" spans="1:6" ht="27" customHeight="1" thickBot="1" x14ac:dyDescent="0.3">
      <c r="A233" s="24" t="s">
        <v>126</v>
      </c>
      <c r="B233" s="26">
        <f>B232/6</f>
        <v>30.933333333333334</v>
      </c>
      <c r="C233" s="26">
        <f t="shared" ref="C233:E233" si="13">C232/6</f>
        <v>33.916666666666664</v>
      </c>
      <c r="D233" s="26">
        <f t="shared" si="13"/>
        <v>142.82</v>
      </c>
      <c r="E233" s="26">
        <f t="shared" si="13"/>
        <v>1004.1883333333335</v>
      </c>
      <c r="F233" s="83"/>
    </row>
    <row r="234" spans="1:6" ht="27" customHeight="1" thickBot="1" x14ac:dyDescent="0.3">
      <c r="A234" s="79" t="s">
        <v>127</v>
      </c>
      <c r="B234" s="14">
        <f>E131</f>
        <v>32.4</v>
      </c>
      <c r="C234" s="14">
        <v>31.8</v>
      </c>
      <c r="D234" s="14">
        <f>G131</f>
        <v>150.70000000000002</v>
      </c>
      <c r="E234" s="14">
        <f>H131</f>
        <v>1028.56</v>
      </c>
      <c r="F234" s="82"/>
    </row>
    <row r="235" spans="1:6" ht="27" customHeight="1" thickBot="1" x14ac:dyDescent="0.3">
      <c r="A235" s="79" t="s">
        <v>128</v>
      </c>
      <c r="B235" s="14">
        <f>E149</f>
        <v>31</v>
      </c>
      <c r="C235" s="14">
        <f>F149</f>
        <v>33.380000000000003</v>
      </c>
      <c r="D235" s="14">
        <f>G149</f>
        <v>145.29999999999998</v>
      </c>
      <c r="E235" s="14">
        <f>H149</f>
        <v>998.2</v>
      </c>
      <c r="F235" s="82"/>
    </row>
    <row r="236" spans="1:6" ht="27" customHeight="1" thickBot="1" x14ac:dyDescent="0.3">
      <c r="A236" s="79" t="s">
        <v>129</v>
      </c>
      <c r="B236" s="14">
        <f>E166</f>
        <v>31.799999999999997</v>
      </c>
      <c r="C236" s="14">
        <v>33</v>
      </c>
      <c r="D236" s="14">
        <f>G166</f>
        <v>144.39999999999998</v>
      </c>
      <c r="E236" s="14">
        <f>H166</f>
        <v>1005.8</v>
      </c>
      <c r="F236" s="82"/>
    </row>
    <row r="237" spans="1:6" ht="27" customHeight="1" thickBot="1" x14ac:dyDescent="0.3">
      <c r="A237" s="79" t="s">
        <v>130</v>
      </c>
      <c r="B237" s="14">
        <f>E183</f>
        <v>29.000000000000004</v>
      </c>
      <c r="C237" s="14">
        <v>30</v>
      </c>
      <c r="D237" s="14">
        <f>G183</f>
        <v>123.89999999999999</v>
      </c>
      <c r="E237" s="14">
        <f>H183</f>
        <v>880.8</v>
      </c>
      <c r="F237" s="82"/>
    </row>
    <row r="238" spans="1:6" ht="27" customHeight="1" thickBot="1" x14ac:dyDescent="0.3">
      <c r="A238" s="79" t="s">
        <v>131</v>
      </c>
      <c r="B238" s="14">
        <f>E202</f>
        <v>33.5</v>
      </c>
      <c r="C238" s="14">
        <f>F202</f>
        <v>34.799999999999997</v>
      </c>
      <c r="D238" s="14">
        <f>G202</f>
        <v>156.10000000000002</v>
      </c>
      <c r="E238" s="14">
        <f>H202</f>
        <v>1083.74</v>
      </c>
      <c r="F238" s="82"/>
    </row>
    <row r="239" spans="1:6" ht="27" customHeight="1" thickBot="1" x14ac:dyDescent="0.3">
      <c r="A239" s="79" t="s">
        <v>132</v>
      </c>
      <c r="B239" s="14">
        <f>E221</f>
        <v>33.199999999999996</v>
      </c>
      <c r="C239" s="14">
        <f t="shared" ref="C239:E239" si="14">F221</f>
        <v>33.06</v>
      </c>
      <c r="D239" s="14">
        <f t="shared" si="14"/>
        <v>158.1</v>
      </c>
      <c r="E239" s="14">
        <f t="shared" si="14"/>
        <v>1138.4000000000001</v>
      </c>
      <c r="F239" s="82"/>
    </row>
    <row r="240" spans="1:6" ht="27" customHeight="1" thickBot="1" x14ac:dyDescent="0.3">
      <c r="A240" s="24" t="s">
        <v>125</v>
      </c>
      <c r="B240" s="26">
        <f>SUM(B234:B239)</f>
        <v>190.89999999999998</v>
      </c>
      <c r="C240" s="26">
        <f>SUM(C234:C239)</f>
        <v>196.04000000000002</v>
      </c>
      <c r="D240" s="26">
        <f t="shared" ref="D240:E240" si="15">SUM(D234:D239)</f>
        <v>878.5</v>
      </c>
      <c r="E240" s="26">
        <f t="shared" si="15"/>
        <v>6135.5</v>
      </c>
      <c r="F240" s="83"/>
    </row>
    <row r="241" spans="1:8" ht="27" customHeight="1" thickBot="1" x14ac:dyDescent="0.3">
      <c r="A241" s="24" t="s">
        <v>133</v>
      </c>
      <c r="B241" s="26">
        <f>B240/6</f>
        <v>31.816666666666663</v>
      </c>
      <c r="C241" s="26">
        <f t="shared" ref="C241:E241" si="16">C240/6</f>
        <v>32.673333333333339</v>
      </c>
      <c r="D241" s="26">
        <f t="shared" si="16"/>
        <v>146.41666666666666</v>
      </c>
      <c r="E241" s="26">
        <f t="shared" si="16"/>
        <v>1022.5833333333334</v>
      </c>
      <c r="F241" s="83"/>
    </row>
    <row r="242" spans="1:8" ht="27" customHeight="1" thickBot="1" x14ac:dyDescent="0.3">
      <c r="A242" s="24" t="s">
        <v>134</v>
      </c>
      <c r="B242" s="26">
        <f>(B240+B232)/12</f>
        <v>31.375</v>
      </c>
      <c r="C242" s="26">
        <f>(C240+C232)/12</f>
        <v>33.295000000000002</v>
      </c>
      <c r="D242" s="26">
        <f t="shared" ref="D242:E242" si="17">(D240+D232)/12</f>
        <v>144.61833333333334</v>
      </c>
      <c r="E242" s="26">
        <f t="shared" si="17"/>
        <v>1013.3858333333334</v>
      </c>
      <c r="F242" s="84"/>
      <c r="G242" s="84"/>
      <c r="H242" s="84"/>
    </row>
    <row r="243" spans="1:8" ht="27" customHeight="1" thickBot="1" x14ac:dyDescent="0.3">
      <c r="A243" s="85" t="s">
        <v>135</v>
      </c>
      <c r="B243" s="26">
        <v>12.4</v>
      </c>
      <c r="C243" s="26">
        <v>30</v>
      </c>
      <c r="D243" s="26">
        <v>57.6</v>
      </c>
      <c r="E243" s="86"/>
      <c r="F243" s="84"/>
      <c r="G243" s="84"/>
      <c r="H243" s="84"/>
    </row>
    <row r="244" spans="1:8" ht="19.5" customHeight="1" thickBot="1" x14ac:dyDescent="0.3">
      <c r="A244" s="87"/>
      <c r="B244" s="83"/>
      <c r="C244" s="83"/>
      <c r="D244" s="83"/>
      <c r="E244" s="83"/>
      <c r="F244" s="84"/>
      <c r="G244" s="84"/>
      <c r="H244" s="84"/>
    </row>
    <row r="245" spans="1:8" ht="19.5" customHeight="1" thickBot="1" x14ac:dyDescent="0.3">
      <c r="A245" s="88" t="s">
        <v>136</v>
      </c>
      <c r="B245" s="103" t="s">
        <v>15</v>
      </c>
      <c r="C245" s="99"/>
      <c r="D245" s="89"/>
      <c r="E245" s="83"/>
      <c r="F245" s="84"/>
      <c r="G245" s="84"/>
      <c r="H245" s="84"/>
    </row>
    <row r="246" spans="1:8" ht="19.5" customHeight="1" thickBot="1" x14ac:dyDescent="0.3">
      <c r="A246" s="79" t="s">
        <v>119</v>
      </c>
      <c r="B246" s="98">
        <f>B22</f>
        <v>1080</v>
      </c>
      <c r="C246" s="99"/>
      <c r="D246" s="90"/>
      <c r="E246" s="83"/>
      <c r="F246" s="84"/>
      <c r="G246" s="84"/>
      <c r="H246" s="84"/>
    </row>
    <row r="247" spans="1:8" ht="19.5" customHeight="1" thickBot="1" x14ac:dyDescent="0.3">
      <c r="A247" s="79" t="s">
        <v>120</v>
      </c>
      <c r="B247" s="98">
        <f>B40</f>
        <v>1055</v>
      </c>
      <c r="C247" s="99"/>
      <c r="D247" s="90"/>
      <c r="E247" s="83"/>
      <c r="F247" s="84"/>
      <c r="G247" s="84"/>
      <c r="H247" s="84"/>
    </row>
    <row r="248" spans="1:8" ht="19.5" customHeight="1" thickBot="1" x14ac:dyDescent="0.3">
      <c r="A248" s="79" t="s">
        <v>121</v>
      </c>
      <c r="B248" s="98">
        <f>B60</f>
        <v>1080</v>
      </c>
      <c r="C248" s="99"/>
      <c r="D248" s="90"/>
      <c r="E248" s="83"/>
      <c r="F248" s="84"/>
      <c r="G248" s="84"/>
      <c r="H248" s="84"/>
    </row>
    <row r="249" spans="1:8" ht="19.5" customHeight="1" thickBot="1" x14ac:dyDescent="0.3">
      <c r="A249" s="79" t="s">
        <v>122</v>
      </c>
      <c r="B249" s="98">
        <f>B78</f>
        <v>1085</v>
      </c>
      <c r="C249" s="99"/>
      <c r="D249" s="90"/>
      <c r="E249" s="83"/>
      <c r="F249" s="84"/>
      <c r="G249" s="84"/>
      <c r="H249" s="84"/>
    </row>
    <row r="250" spans="1:8" ht="19.5" customHeight="1" thickBot="1" x14ac:dyDescent="0.3">
      <c r="A250" s="79" t="s">
        <v>123</v>
      </c>
      <c r="B250" s="98">
        <f>B95</f>
        <v>1075</v>
      </c>
      <c r="C250" s="99"/>
      <c r="D250" s="90"/>
      <c r="E250" s="83"/>
      <c r="F250" s="84"/>
      <c r="G250" s="84"/>
      <c r="H250" s="84"/>
    </row>
    <row r="251" spans="1:8" ht="19.5" customHeight="1" thickBot="1" x14ac:dyDescent="0.3">
      <c r="A251" s="79" t="s">
        <v>124</v>
      </c>
      <c r="B251" s="98">
        <f>B113</f>
        <v>1100</v>
      </c>
      <c r="C251" s="99"/>
      <c r="D251" s="90"/>
      <c r="E251" s="83"/>
      <c r="F251" s="84"/>
      <c r="G251" s="84"/>
      <c r="H251" s="84"/>
    </row>
    <row r="252" spans="1:8" ht="19.5" customHeight="1" thickBot="1" x14ac:dyDescent="0.3">
      <c r="A252" s="79" t="s">
        <v>127</v>
      </c>
      <c r="B252" s="98">
        <f>B129</f>
        <v>1085</v>
      </c>
      <c r="C252" s="99"/>
      <c r="D252" s="90"/>
      <c r="E252" s="83"/>
      <c r="F252" s="84"/>
      <c r="G252" s="84"/>
      <c r="H252" s="84"/>
    </row>
    <row r="253" spans="1:8" ht="19.5" customHeight="1" thickBot="1" x14ac:dyDescent="0.3">
      <c r="A253" s="79" t="s">
        <v>128</v>
      </c>
      <c r="B253" s="98">
        <f>B148</f>
        <v>1075</v>
      </c>
      <c r="C253" s="99"/>
      <c r="D253" s="90"/>
      <c r="E253" s="83"/>
      <c r="F253" s="84"/>
      <c r="G253" s="84"/>
      <c r="H253" s="84"/>
    </row>
    <row r="254" spans="1:8" ht="19.5" customHeight="1" thickBot="1" x14ac:dyDescent="0.3">
      <c r="A254" s="79" t="s">
        <v>129</v>
      </c>
      <c r="B254" s="98">
        <f>B165</f>
        <v>1075</v>
      </c>
      <c r="C254" s="99"/>
      <c r="D254" s="90"/>
      <c r="E254" s="83"/>
      <c r="F254" s="84"/>
      <c r="G254" s="84"/>
      <c r="H254" s="84"/>
    </row>
    <row r="255" spans="1:8" ht="19.5" customHeight="1" thickBot="1" x14ac:dyDescent="0.3">
      <c r="A255" s="79" t="s">
        <v>130</v>
      </c>
      <c r="B255" s="98">
        <f>B182</f>
        <v>1055</v>
      </c>
      <c r="C255" s="99"/>
      <c r="D255" s="90"/>
      <c r="E255" s="83"/>
      <c r="F255" s="84"/>
      <c r="G255" s="84"/>
      <c r="H255" s="84"/>
    </row>
    <row r="256" spans="1:8" ht="19.5" customHeight="1" thickBot="1" x14ac:dyDescent="0.3">
      <c r="A256" s="79" t="s">
        <v>131</v>
      </c>
      <c r="B256" s="98">
        <f>B200</f>
        <v>1175</v>
      </c>
      <c r="C256" s="99"/>
      <c r="D256" s="90"/>
      <c r="E256" s="83"/>
      <c r="F256" s="84"/>
      <c r="G256" s="84"/>
      <c r="H256" s="84"/>
    </row>
    <row r="257" spans="1:8" ht="19.5" customHeight="1" thickBot="1" x14ac:dyDescent="0.3">
      <c r="A257" s="79" t="s">
        <v>132</v>
      </c>
      <c r="B257" s="98">
        <f>B219</f>
        <v>1105</v>
      </c>
      <c r="C257" s="99"/>
      <c r="D257" s="90"/>
      <c r="E257" s="83"/>
      <c r="F257" s="84"/>
      <c r="G257" s="84"/>
      <c r="H257" s="84"/>
    </row>
    <row r="258" spans="1:8" ht="19.5" customHeight="1" x14ac:dyDescent="0.25">
      <c r="A258" s="91"/>
      <c r="B258" s="92"/>
      <c r="C258" s="92"/>
      <c r="D258" s="92"/>
      <c r="E258" s="83"/>
      <c r="F258" s="84"/>
      <c r="G258" s="84"/>
      <c r="H258" s="84"/>
    </row>
    <row r="259" spans="1:8" ht="25.5" customHeight="1" x14ac:dyDescent="0.25">
      <c r="A259" s="87" t="s">
        <v>137</v>
      </c>
      <c r="B259" s="83"/>
      <c r="C259" s="83"/>
      <c r="D259" s="83"/>
      <c r="E259" s="83"/>
      <c r="F259" s="84"/>
      <c r="G259" s="84"/>
      <c r="H259" s="84"/>
    </row>
    <row r="260" spans="1:8" ht="29.25" customHeight="1" x14ac:dyDescent="0.25">
      <c r="A260" s="96" t="s">
        <v>138</v>
      </c>
      <c r="B260" s="100"/>
      <c r="C260" s="100"/>
      <c r="D260" s="100"/>
      <c r="E260" s="100"/>
      <c r="F260" s="100"/>
      <c r="G260" s="100"/>
      <c r="H260" s="100"/>
    </row>
    <row r="261" spans="1:8" ht="39.75" customHeight="1" x14ac:dyDescent="0.25">
      <c r="A261" s="96" t="s">
        <v>139</v>
      </c>
      <c r="B261" s="96"/>
      <c r="C261" s="96"/>
      <c r="D261" s="96"/>
      <c r="E261" s="96"/>
      <c r="F261" s="96"/>
      <c r="G261" s="96"/>
      <c r="H261" s="96"/>
    </row>
    <row r="262" spans="1:8" ht="37.5" customHeight="1" x14ac:dyDescent="0.25">
      <c r="A262" s="96" t="s">
        <v>140</v>
      </c>
      <c r="B262" s="96"/>
      <c r="C262" s="96"/>
      <c r="D262" s="96"/>
      <c r="E262" s="96"/>
      <c r="F262" s="96"/>
      <c r="G262" s="96"/>
      <c r="H262" s="96"/>
    </row>
    <row r="263" spans="1:8" ht="39" customHeight="1" x14ac:dyDescent="0.25">
      <c r="A263" s="101" t="s">
        <v>141</v>
      </c>
      <c r="B263" s="102"/>
      <c r="C263" s="102"/>
      <c r="D263" s="102"/>
      <c r="E263" s="102"/>
      <c r="F263" s="102"/>
      <c r="G263" s="102"/>
      <c r="H263" s="102"/>
    </row>
    <row r="264" spans="1:8" x14ac:dyDescent="0.25">
      <c r="A264" s="96"/>
      <c r="B264" s="96"/>
      <c r="C264" s="96"/>
      <c r="D264" s="96"/>
      <c r="E264" s="96"/>
      <c r="F264" s="96"/>
      <c r="G264" s="96"/>
      <c r="H264" s="96"/>
    </row>
    <row r="265" spans="1:8" ht="25.5" customHeight="1" x14ac:dyDescent="0.25">
      <c r="A265" s="96" t="s">
        <v>142</v>
      </c>
      <c r="B265" s="96"/>
      <c r="C265" s="96"/>
      <c r="D265" s="96"/>
      <c r="E265" s="96"/>
      <c r="F265" s="96"/>
      <c r="G265" s="96"/>
      <c r="H265" s="96"/>
    </row>
    <row r="266" spans="1:8" x14ac:dyDescent="0.25">
      <c r="A266" s="93"/>
      <c r="B266" s="94"/>
      <c r="C266" s="94"/>
      <c r="D266" s="94"/>
      <c r="E266" s="94"/>
      <c r="F266" s="94"/>
      <c r="G266" s="94"/>
      <c r="H266" s="95"/>
    </row>
    <row r="267" spans="1:8" ht="30" customHeight="1" x14ac:dyDescent="0.25">
      <c r="A267" s="97" t="s">
        <v>143</v>
      </c>
      <c r="B267" s="97"/>
      <c r="C267" s="97"/>
      <c r="D267" s="97"/>
      <c r="E267" s="97"/>
      <c r="F267" s="97"/>
      <c r="G267" s="97"/>
      <c r="H267" s="97"/>
    </row>
    <row r="268" spans="1:8" x14ac:dyDescent="0.25">
      <c r="A268" s="93"/>
      <c r="B268" s="94"/>
      <c r="C268" s="94"/>
      <c r="D268" s="94"/>
      <c r="E268" s="94"/>
      <c r="F268" s="94"/>
      <c r="G268" s="94"/>
      <c r="H268" s="95"/>
    </row>
  </sheetData>
  <mergeCells count="164">
    <mergeCell ref="D2:H2"/>
    <mergeCell ref="A6:H6"/>
    <mergeCell ref="A8:A11"/>
    <mergeCell ref="C8:C11"/>
    <mergeCell ref="D8:D11"/>
    <mergeCell ref="E8:E9"/>
    <mergeCell ref="F8:F9"/>
    <mergeCell ref="G8:G9"/>
    <mergeCell ref="H8:H11"/>
    <mergeCell ref="B9:B11"/>
    <mergeCell ref="H26:H29"/>
    <mergeCell ref="B27:B29"/>
    <mergeCell ref="A30:H30"/>
    <mergeCell ref="A31:H31"/>
    <mergeCell ref="A41:B41"/>
    <mergeCell ref="A44:H44"/>
    <mergeCell ref="A12:H12"/>
    <mergeCell ref="A13:H13"/>
    <mergeCell ref="A23:B23"/>
    <mergeCell ref="A25:H25"/>
    <mergeCell ref="A26:A29"/>
    <mergeCell ref="C26:C29"/>
    <mergeCell ref="D26:D29"/>
    <mergeCell ref="E26:E27"/>
    <mergeCell ref="F26:F27"/>
    <mergeCell ref="G26:G27"/>
    <mergeCell ref="H45:H48"/>
    <mergeCell ref="B46:B48"/>
    <mergeCell ref="A49:H49"/>
    <mergeCell ref="A50:H50"/>
    <mergeCell ref="A61:B61"/>
    <mergeCell ref="A63:H63"/>
    <mergeCell ref="A45:A48"/>
    <mergeCell ref="C45:C48"/>
    <mergeCell ref="D45:D48"/>
    <mergeCell ref="E45:E46"/>
    <mergeCell ref="F45:F46"/>
    <mergeCell ref="G45:G46"/>
    <mergeCell ref="H64:H67"/>
    <mergeCell ref="B65:B67"/>
    <mergeCell ref="A68:H68"/>
    <mergeCell ref="A69:H69"/>
    <mergeCell ref="A79:B79"/>
    <mergeCell ref="A80:H80"/>
    <mergeCell ref="A64:A67"/>
    <mergeCell ref="C64:C67"/>
    <mergeCell ref="D64:D67"/>
    <mergeCell ref="E64:E65"/>
    <mergeCell ref="F64:F65"/>
    <mergeCell ref="G64:G65"/>
    <mergeCell ref="H81:H84"/>
    <mergeCell ref="B82:B84"/>
    <mergeCell ref="A85:H85"/>
    <mergeCell ref="A86:H86"/>
    <mergeCell ref="A96:B96"/>
    <mergeCell ref="A97:H97"/>
    <mergeCell ref="A81:A84"/>
    <mergeCell ref="C81:C84"/>
    <mergeCell ref="D81:D84"/>
    <mergeCell ref="E81:E82"/>
    <mergeCell ref="F81:F82"/>
    <mergeCell ref="G81:G82"/>
    <mergeCell ref="H98:H101"/>
    <mergeCell ref="B99:B101"/>
    <mergeCell ref="A102:H102"/>
    <mergeCell ref="A103:H103"/>
    <mergeCell ref="A114:B114"/>
    <mergeCell ref="A115:H115"/>
    <mergeCell ref="A98:A101"/>
    <mergeCell ref="C98:C101"/>
    <mergeCell ref="D98:D101"/>
    <mergeCell ref="E98:E99"/>
    <mergeCell ref="F98:F99"/>
    <mergeCell ref="G98:G99"/>
    <mergeCell ref="H116:H119"/>
    <mergeCell ref="B117:B119"/>
    <mergeCell ref="A120:H120"/>
    <mergeCell ref="A121:H121"/>
    <mergeCell ref="A131:B131"/>
    <mergeCell ref="A132:H132"/>
    <mergeCell ref="A116:A119"/>
    <mergeCell ref="C116:C119"/>
    <mergeCell ref="D116:D119"/>
    <mergeCell ref="E116:E117"/>
    <mergeCell ref="F116:F117"/>
    <mergeCell ref="G116:G117"/>
    <mergeCell ref="H133:H136"/>
    <mergeCell ref="B134:B136"/>
    <mergeCell ref="A137:H137"/>
    <mergeCell ref="A138:H138"/>
    <mergeCell ref="A149:B149"/>
    <mergeCell ref="A150:H150"/>
    <mergeCell ref="A133:A136"/>
    <mergeCell ref="C133:C136"/>
    <mergeCell ref="D133:D136"/>
    <mergeCell ref="E133:E134"/>
    <mergeCell ref="F133:F134"/>
    <mergeCell ref="G133:G134"/>
    <mergeCell ref="H151:H154"/>
    <mergeCell ref="B152:B154"/>
    <mergeCell ref="A155:H155"/>
    <mergeCell ref="A156:H156"/>
    <mergeCell ref="A166:B166"/>
    <mergeCell ref="A167:H167"/>
    <mergeCell ref="A151:A154"/>
    <mergeCell ref="C151:C154"/>
    <mergeCell ref="D151:D154"/>
    <mergeCell ref="E151:E152"/>
    <mergeCell ref="F151:F152"/>
    <mergeCell ref="G151:G152"/>
    <mergeCell ref="H168:H171"/>
    <mergeCell ref="B169:B171"/>
    <mergeCell ref="A172:H172"/>
    <mergeCell ref="A173:H173"/>
    <mergeCell ref="A183:B183"/>
    <mergeCell ref="A184:H184"/>
    <mergeCell ref="A168:A171"/>
    <mergeCell ref="C168:C171"/>
    <mergeCell ref="D168:D171"/>
    <mergeCell ref="E168:E169"/>
    <mergeCell ref="F168:F169"/>
    <mergeCell ref="G168:G169"/>
    <mergeCell ref="H185:H188"/>
    <mergeCell ref="B186:B188"/>
    <mergeCell ref="A189:H189"/>
    <mergeCell ref="A190:H190"/>
    <mergeCell ref="A202:B202"/>
    <mergeCell ref="A204:A207"/>
    <mergeCell ref="C204:C207"/>
    <mergeCell ref="D204:D207"/>
    <mergeCell ref="E204:E205"/>
    <mergeCell ref="F204:F205"/>
    <mergeCell ref="A185:A188"/>
    <mergeCell ref="C185:C188"/>
    <mergeCell ref="D185:D188"/>
    <mergeCell ref="E185:E186"/>
    <mergeCell ref="F185:F186"/>
    <mergeCell ref="G185:G186"/>
    <mergeCell ref="B245:C245"/>
    <mergeCell ref="B246:C246"/>
    <mergeCell ref="B247:C247"/>
    <mergeCell ref="B248:C248"/>
    <mergeCell ref="B249:C249"/>
    <mergeCell ref="B250:C250"/>
    <mergeCell ref="G204:G205"/>
    <mergeCell ref="H204:H207"/>
    <mergeCell ref="B205:B207"/>
    <mergeCell ref="A208:H208"/>
    <mergeCell ref="A209:H209"/>
    <mergeCell ref="A221:B221"/>
    <mergeCell ref="A265:H265"/>
    <mergeCell ref="A267:H267"/>
    <mergeCell ref="B257:C257"/>
    <mergeCell ref="A260:H260"/>
    <mergeCell ref="A261:H261"/>
    <mergeCell ref="A262:H262"/>
    <mergeCell ref="A263:H263"/>
    <mergeCell ref="A264:H264"/>
    <mergeCell ref="B251:C251"/>
    <mergeCell ref="B252:C252"/>
    <mergeCell ref="B253:C253"/>
    <mergeCell ref="B254:C254"/>
    <mergeCell ref="B255:C255"/>
    <mergeCell ref="B256:C25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2023-12-01T12:19:12Z</dcterms:modified>
</cp:coreProperties>
</file>